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2120" windowHeight="8400" activeTab="0"/>
  </bookViews>
  <sheets>
    <sheet name="до 2018" sheetId="1" r:id="rId1"/>
  </sheets>
  <definedNames>
    <definedName name="_xlnm.Print_Titles" localSheetId="0">'до 2018'!$3:$5</definedName>
    <definedName name="_xlnm.Print_Area" localSheetId="0">'до 2018'!$B$1:$F$161</definedName>
  </definedNames>
  <calcPr fullCalcOnLoad="1"/>
</workbook>
</file>

<file path=xl/sharedStrings.xml><?xml version="1.0" encoding="utf-8"?>
<sst xmlns="http://schemas.openxmlformats.org/spreadsheetml/2006/main" count="228" uniqueCount="149">
  <si>
    <t>Численность зарегистрированных безработных,  чел.</t>
  </si>
  <si>
    <t>Наименование показателей</t>
  </si>
  <si>
    <t>Реальные располагаемые денежные доходы населения,  в  %  к предыдущему году</t>
  </si>
  <si>
    <t>в том числе:</t>
  </si>
  <si>
    <t>производство и распределение  электроэнергии, газа и воды, млн. руб.</t>
  </si>
  <si>
    <t>хлеб и хлебобулочные изделия, тонн</t>
  </si>
  <si>
    <t>Продукция сельского хозяйства во всех категориях хозяйств, млн. руб.</t>
  </si>
  <si>
    <t>в % к предыдущему году в сопоставимых ценах</t>
  </si>
  <si>
    <t>в том числе</t>
  </si>
  <si>
    <t>продукция сельскохозяйственных предприятий, млн. руб.</t>
  </si>
  <si>
    <t>продукция личных подсобных хозяйств, млн. руб.</t>
  </si>
  <si>
    <t>Производство основных видов сельскохозяйственной продукции:</t>
  </si>
  <si>
    <t>сахарная свекла, тыс. тонн</t>
  </si>
  <si>
    <t>картофель, тыс. тонн</t>
  </si>
  <si>
    <t>в т.ч.: в сельскохозяйственных      предприятиях</t>
  </si>
  <si>
    <t>овощи, тыс. тонн</t>
  </si>
  <si>
    <t>в т.ч.: в сельскохозяйственных предприятиях</t>
  </si>
  <si>
    <t>в личных подсобных хозяйствах</t>
  </si>
  <si>
    <t>комбикорма,  тыс. тонн</t>
  </si>
  <si>
    <t>продукция растениеводства в ценах соответствующих лет, млн. руб.</t>
  </si>
  <si>
    <t>продукция животноводства в в ценах соответствующих лет, млн. руб.</t>
  </si>
  <si>
    <t>Численность поголовья сельскохозяйственных животных на конец года во всех категорях хозяйств:</t>
  </si>
  <si>
    <t>крупный рогатый скот, гол.</t>
  </si>
  <si>
    <t>свиньи, гол.</t>
  </si>
  <si>
    <t>овцы и козы, гол.</t>
  </si>
  <si>
    <t>птица, тыс. гол.</t>
  </si>
  <si>
    <t>в т.ч. коровы, гол.</t>
  </si>
  <si>
    <t>Отдельные показатели социально-экономического развития МО Брюховецкий район</t>
  </si>
  <si>
    <t>Численность населения с доходами ниже прожиточного минимума, в %</t>
  </si>
  <si>
    <t xml:space="preserve">врачами, чел. на 10 тыс. населения </t>
  </si>
  <si>
    <t xml:space="preserve">средним медицинским персоналом, чел. на 10 тыс. населения  </t>
  </si>
  <si>
    <t>Из общего объема сельскохозяйственной продукции:</t>
  </si>
  <si>
    <t>Брюховецкий район</t>
  </si>
  <si>
    <t>кирпич керамический строительный, млн. шт. усл. кирпича</t>
  </si>
  <si>
    <t>Уровень регистрируемой безработицы, в % от численности трудоспособного населения в трудоспособном возрасте</t>
  </si>
  <si>
    <t>Обеспеченность населения  :</t>
  </si>
  <si>
    <t>жильем на конец года, кв. м площади жилищ на человека</t>
  </si>
  <si>
    <t>дошкольными учреждениями, мест на 1000 детей дошкольного возраста</t>
  </si>
  <si>
    <t>в КФХ</t>
  </si>
  <si>
    <t>плоды и ягоды-всего, тыс. т</t>
  </si>
  <si>
    <t>виноград-всего, тыс. т</t>
  </si>
  <si>
    <t>молоко -всего, тыс. тонн</t>
  </si>
  <si>
    <t>яйца-всего, млн. шт.</t>
  </si>
  <si>
    <t>Охват детей в возрасте 1-6 лет дошкольными учреждениями, %</t>
  </si>
  <si>
    <t>Количество групп альтернативных моделей дошкольного образования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</si>
  <si>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 всех предприятий и организаций, %</t>
  </si>
  <si>
    <t>Продукция промышленности по полному кругу предприятий, млн. руб.</t>
  </si>
  <si>
    <t>Объем услуг транспорта по полному кругу предприятий, млн. руб.</t>
  </si>
  <si>
    <t>в том числе по крупным и средним предприятиям, млн. руб.</t>
  </si>
  <si>
    <t>Производство основных видов промышленной продукции по полному кругу предприятий:</t>
  </si>
  <si>
    <t>мясо и мясопродукты, тонн</t>
  </si>
  <si>
    <t>масла растительные нерафинированные, т</t>
  </si>
  <si>
    <t>мясо  (в живом весе)-всего, тыс. тонн</t>
  </si>
  <si>
    <t>Количество мест в учреждениях дошкольного образования, единиц</t>
  </si>
  <si>
    <t>мука из зерновых и других растительных культур, тонн</t>
  </si>
  <si>
    <t>Численность постоянного населения всего (среднегодовая), тыс. чел.</t>
  </si>
  <si>
    <t>бетон готовый для заливки, тыс. куб.м</t>
  </si>
  <si>
    <t>смеси асфальтобетонные дорожные, тыс.т</t>
  </si>
  <si>
    <t>продукция крестьянских хозяйств и индивидуальных предпринимателей, млн. руб.</t>
  </si>
  <si>
    <t>Доходы предприятий курортно-туристкого комплекса- всего, млн. руб.</t>
  </si>
  <si>
    <t>Оборот розничной торговли по полному кругу организаций, млн. руб.</t>
  </si>
  <si>
    <t>Оборот общественного питания по полному кругу организаций, млн. руб.</t>
  </si>
  <si>
    <t>из общего объема: по крупным и средним организациям, млн. руб.</t>
  </si>
  <si>
    <t>Объем инвестиций  в основной капитал за счет всех источников финансирования по полному кругу организаций, млн. руб.</t>
  </si>
  <si>
    <t>Объем работ в строительстве по полному кругу организаций, млн. руб.</t>
  </si>
  <si>
    <t>Сальдированный финансовый результат по полному кругу организаций, млн. руб.</t>
  </si>
  <si>
    <t>Фонд заработной платы по полному кругу организаций, млн. руб.</t>
  </si>
  <si>
    <t xml:space="preserve">Среднемесячная заработная плата по полному кругу организаций, рублей </t>
  </si>
  <si>
    <t>Реальная среднемесячная заработная плата, в % к предыдущему году</t>
  </si>
  <si>
    <t>Среднегодовая численность занятых в экономике, тыс. чел.</t>
  </si>
  <si>
    <t>Развитие социальной сферы.</t>
  </si>
  <si>
    <t>кондитерские  изделия, тонн</t>
  </si>
  <si>
    <t>больничными койками, коек на                     10 тыс. жителей</t>
  </si>
  <si>
    <t xml:space="preserve">амбулаторно-поликлиническими учреждениями, посещений в смену на                                       10 тыс. населения </t>
  </si>
  <si>
    <t>Количество субъектов малого предпринимательства в расчете на                      1000 человек населения, единиц</t>
  </si>
  <si>
    <t>Ввод в эксплуатацию жилых домов,                  тыс. кв. м</t>
  </si>
  <si>
    <t xml:space="preserve">в том числе по крупным и средним организациям, рублей </t>
  </si>
  <si>
    <t>Улов рыбы в прудовых и других рыбоводнх хозяйствах, тонн</t>
  </si>
  <si>
    <t>Улов рыбы в прудовых и других рыбоводных хозяйствах, тонн</t>
  </si>
  <si>
    <t>в % к предыдущему году в сопост.ценах</t>
  </si>
  <si>
    <t>в % к предыдущему году в сопостав.ценах</t>
  </si>
  <si>
    <t>Убыток убыточных предприятий по полному кругу,  млн. руб.</t>
  </si>
  <si>
    <t>Прибыль прибыльных предприятий по полному кругу,  млн. руб.</t>
  </si>
  <si>
    <t xml:space="preserve">Начальник управления экономики, </t>
  </si>
  <si>
    <t>администрации муниципального образования</t>
  </si>
  <si>
    <t>А.С. Игошин</t>
  </si>
  <si>
    <t>Анализ выполнения прогноза социально-экономического развития муниципального образования                                                                                                                                                        Брюховецкий район на 2016 год.</t>
  </si>
  <si>
    <t>2016 год</t>
  </si>
  <si>
    <t xml:space="preserve">прогноз </t>
  </si>
  <si>
    <t>факт</t>
  </si>
  <si>
    <t>% выполнения</t>
  </si>
  <si>
    <t xml:space="preserve">Причины отклонения (менее 100% и более  120%) </t>
  </si>
  <si>
    <t>х</t>
  </si>
  <si>
    <t>Объем выполненных услуг по Брюховецкому участку НАО "Каневское ДРСУ" в 2016 году составил 63,2 млн. руб. при запланированном объеме 153,7 млн. руб. по причине уменьшения краевого финансирования на ремонт автомобильных дорог регионального и межрегионального значения,  уменьшение краевого финансирования на реализацию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края».</t>
  </si>
  <si>
    <t>Прекратило деятельность  общежитие для приезжих в АО "Нива Кубани" на 57 мест по причине его неудовлетворительного состояния и, как следствие, низкой численности клиентов.</t>
  </si>
  <si>
    <t>С сентября 2016 года все школы перестали осуществлять организацию общественного питания в своих учреждениях, а получают ее в виде услуги со стороны. Продукцию общепита в готовом виде им поставляет ИП Козлов г. Приморско-Ахтарск, который арендовал школьные столовые вместе с оборудованием. Оборот общественного питания  учитывается по месту регистрации указанного субъекта, а по школам проходит в виде оплаты за оказанные услуги.</t>
  </si>
  <si>
    <t>высокий индекс потребительских цен (инфляция) 7,1%</t>
  </si>
  <si>
    <t>в том числе по крупным и средним предприятиям:</t>
  </si>
  <si>
    <t>рост производства к плану за счет увеличения площади на 269 га</t>
  </si>
  <si>
    <t>рост производства к плану за счет увеличения площади на 25 га</t>
  </si>
  <si>
    <t>рост производства мяса за счет увеличения численности поголовья КРС и мелко рогатого скота</t>
  </si>
  <si>
    <t xml:space="preserve">снижение производства молока за счет снижения продуктивности коров на 675 кг (расчет по продуктивности ведут органы статистики) </t>
  </si>
  <si>
    <t>увеличение производства яиц, за счет увеличения численности кур несущек в ЛПХ и гусей на инкубационное яйцо в КФХ</t>
  </si>
  <si>
    <t>увеличение численности во всех формах хозяйствования, содержание мелкорогатого скота это альтернативная замена свиноводства</t>
  </si>
  <si>
    <t>рост производства за счет роста рыбопродуктивности в 2,6 раза (4,4 ц/га)</t>
  </si>
  <si>
    <r>
      <t>обрабатывающие производства, млн. руб</t>
    </r>
    <r>
      <rPr>
        <b/>
        <sz val="12"/>
        <rFont val="Times New Roman"/>
        <family val="1"/>
      </rPr>
      <t>.</t>
    </r>
  </si>
  <si>
    <r>
      <rPr>
        <b/>
        <sz val="12"/>
        <rFont val="Times New Roman"/>
        <family val="1"/>
      </rPr>
      <t>зерновые и зернобобовые</t>
    </r>
    <r>
      <rPr>
        <sz val="12"/>
        <rFont val="Times New Roman"/>
        <family val="1"/>
      </rPr>
      <t xml:space="preserve"> (в весе после доработки), тыс. тонн</t>
    </r>
  </si>
  <si>
    <r>
      <rPr>
        <b/>
        <sz val="12"/>
        <rFont val="Times New Roman"/>
        <family val="1"/>
      </rPr>
      <t>подсолнечник</t>
    </r>
    <r>
      <rPr>
        <sz val="12"/>
        <rFont val="Times New Roman"/>
        <family val="1"/>
      </rPr>
      <t xml:space="preserve"> (в весе после доработки), тыс. тонн</t>
    </r>
  </si>
  <si>
    <t>не выполнение плана производства зерна за счет снижения урожайности на 1,2 ц/га, из-за почвенной засухи (сентябрь- октябрь) 2015 года посевы зерновых культур ушли в зиму не раскустившимися и изреженными</t>
  </si>
  <si>
    <t>не выполнение плана производства зерна за счет снижения урожайности на 0,3 ц/га, из-за почвенной засухи (сентябрь- октябрь) 2015 года посевы зерновых культур ушли в зиму не раскустившимися и изреженными</t>
  </si>
  <si>
    <t xml:space="preserve">снижение производства за счет снижения площади на 869 га , за счет приведения площадей к нормативу (не более 12 % от общей площади) и снижения урожайности на 3,9 ц/га из-за погодных условий </t>
  </si>
  <si>
    <t xml:space="preserve">снижение производства за счет снижения урожайности на 3,9 ц/га из-за погодных условий </t>
  </si>
  <si>
    <t xml:space="preserve">снижение производства за счет снижения площади на 869 га , за счет приведения площадей к нормативу не более 12 % от общей площади, и снижение урожайности на 3,9 ц/га из-за погодных условий </t>
  </si>
  <si>
    <t>увеличение производства к плану за счет увеличения площадей на 49 га</t>
  </si>
  <si>
    <t>увеличение производства к плану за счет увеличения площадей на 104 га</t>
  </si>
  <si>
    <t>снижение производства к плану за счет снижения площадей на 23 га в ООО " Агрофирма "Хуторок" ОСП " Батуринское", и снижение урожайности на 72,9 ц/га, так как планировали выращивать тыкву и кабачки</t>
  </si>
  <si>
    <t xml:space="preserve">производство плодов в предприятии "Победа"АО фирма "Агрокомплекс " им. Н.И. Ткачева  и ООО " Агрофирма "Хуторок" ОСП " Батуринское"  по статистике отразили по месту регистрации головного предприятия (по Выселковскому и Тимашевскому районам)  </t>
  </si>
  <si>
    <t>снижение производства к плану, так как апрельские заморозки  и обледенение лозы привели к снижению урожайности на  2,2 ц/га</t>
  </si>
  <si>
    <t>рост производства мяса за счет ввода в эксплуатацию нового предприятия ООО "Брюховецкий кролик" и новых мощностей в ООО" Дымов.Юг" и ООО " Птицефабрика Приморская"</t>
  </si>
  <si>
    <t>В 2016 году в рамках мероприятия «Поддержка начинающих фермеров" ИП глава КФХ Адамчик и Стипаненко получили гранты на  разведение крупного рогатого скота молочного направления, кроме того  увеличение численности коров в ИП глава КФХ Куропятник С.Н.</t>
  </si>
  <si>
    <t>не выполнение плана поголовья в результате смещения сроков покупки племенного молодняка в г. Курске</t>
  </si>
  <si>
    <t>снижение покупатеьского спроса населения</t>
  </si>
  <si>
    <t>Невыполнение показателя произошло в результате резкого сокращения  индивидуального жилищного строительства, в связи с нестабильной экономической ситуацией в стране, которая привела к снижению реальных доходов населения и значитель-ному росту процентов за пользованием кредитными ресурсами.  Кроме того, в 2015 г. за счет краевого бюджета был построен многоквартирный жилой дом для детей сирот на 27 квартир, а в 2016 г.средства вделены только на приобретение 1 квартиры.</t>
  </si>
  <si>
    <t xml:space="preserve">в 2016 году добавлены объемы по видам деятельности "сбор и обработка сточных вод" и "сбор бытовых отходов" в сумме 46,7 млн. руб., раннее не относящиеся к промышленности </t>
  </si>
  <si>
    <t>В связи  ликвидацией очередности среди детей в возрасте от 3-х до 7 лет и обеспечением их местом на полный день в 2016 году закрыты ГКП для данного возраста.</t>
  </si>
  <si>
    <t xml:space="preserve">в результате уменьшения численности работающих на 798 чел. (ООО "АПК Кубань-Агро" 135 работников сняты с налогового учета в Брюховецком районе и поставлены на учет в г.Волгограде,  кроме того из-за недостатка рабочих мест в Брюховецком районе жители вынуждены искать работу за его пределами. Жители района работают в промышленных, строительных, сельскохозяйственных организациях, в потребительской сфере близлежащих районов: Тимашевского, Каневского, Выселковского и Приморско-Ахтарского районов). </t>
  </si>
  <si>
    <t xml:space="preserve">Основная причина невыполнения - снижение реализации готовых кормов (на 100 млн. руб.) по причине того, что      ООО «Южная Корона» (основной производитель данной продукции в районе) потеряны два крупных покупателя:    ООО "Русь СВС" (банкрот) и ООО "Росвет", которым в 2015 г. отгружено комби-кормов на 134 млн. руб., а в 2016 году - на 37 млн. руб., кроме того имеет место  снижение покупательского спроса.   </t>
  </si>
  <si>
    <t>снижение внутрихозяйственного забоя скота</t>
  </si>
  <si>
    <t xml:space="preserve"> снижены объемы производства на 284 т в предприятии "Победа" по решению головного предприятия ЗАО фирма "Агрокомплекс" им. Н.И.Ткачева</t>
  </si>
  <si>
    <t>недовыполнен план ООО "Кубань-Полюс" на 110 т и ООО "Натуральные продукты" - на 185 т.</t>
  </si>
  <si>
    <t>снижение на 390 т допущено ООО "Брюховецкий хлебозавод" по причине большой конкуреции среди проиизводителей аналогичной продукции из соседних районов</t>
  </si>
  <si>
    <t>на 509 тыс. шт. не выполнен план производства ООО "Соглаев  и К" из-за отсутсвия спроса на продукцию данной организации</t>
  </si>
  <si>
    <t>сокращение заявок на бетон и завершение строительства МТФ №4 в ООО "Южная Корона"</t>
  </si>
  <si>
    <t xml:space="preserve"> уменьшение краевого финансирования на ремонт автомобильных работ регионального и межрегионального значения,  уменьшение краевого финансирования на реализацию подпрограммы «Строительство, реконструкция, капитальный ремонт и ремонт автомобильных дорог общего пользования местного значения на территории КК» </t>
  </si>
  <si>
    <t xml:space="preserve">крайкомстатом ошибочно включены убытки предприятий банкротов (ООО "Агросистемы" и                ОАО "Брюховецкагрохим"), управление экономики в прогноз банкротов не включало </t>
  </si>
  <si>
    <t xml:space="preserve">по АО "Брюховецкаярайгаз", ведущему планово-убыточную деятельность, запланирован убыток на уровне 2015 года 6 млн. руб., фактически получен убыток в сумме 12 млн. руб., кроме того МО ДОСААФ России Брюховецкого района из-за снижения доходов в результате уменьшения численности обучающихся по причине конкуренции среди аналогичных организаций получен убыток 1,1млн. руб. </t>
  </si>
  <si>
    <t>прекратило деятельность ООО "Ариа-Лайн" (план             3200 т)</t>
  </si>
  <si>
    <t xml:space="preserve">ООО "Южная Корона"-единственный производитель бетона в районе, план не выолнен на 8,9% в результате сокращения заявок на бетон и завершения строительства собственного объекта (МТФ №4) </t>
  </si>
  <si>
    <t>снижение покупательского спроса населения на продукт непервой необходимости</t>
  </si>
  <si>
    <t>Невыполнение плана инвестиций в целом по району на 10,6% объясняется тем, что в связи с отсутствием финансирования из краевого бюджета организации муниципальной собственности  района не произвели строительство объектов социальной инфраструктуры (строительство детского сада в  ст. Брюховецкой с 2016 года перенесено на 2017 год; не начато строи-тельство спорткомплекса с плавательным бассейном в ст. Новоджерелиевской; перенесено на 2017 год строительство блочно-модульной котельной для участковой больницы). Планировался объем инвестиций в 2016 году в размере 170 млн руб., фактически привлечено 62,7 млн руб.</t>
  </si>
  <si>
    <t>Невыполнение плана инвестиций на 28,4% объясняется тем, что: 1). ООО «Дымов.Юг» с 2016 года перешло в категорию малых предприятий (объем инвестиций в 2016 году планировался в размере 70 млн рублей);                   2). в связи с отсутствием финансирования из краевого бюджета организации муниципальной собственности  района не произвели строительство объектов социальной инфраструктуры (строительство детского сада в  ст. Брюховецкой с 2016 года перенесено на 2017 год; не начато строи-тельство спорткомплекса с плавательным бассейном в ст. Новоджерелиевской; перенесено на 2017 год строительство блочно-модульной котельной для участковой больницы), планировался объем инвестиций на 2016 год в размере 170 млн руб., фактически привлечено 62,7 млн руб.</t>
  </si>
  <si>
    <t>ООО "АМОСтрой" (план 32 млн. руб.) прекратило деятельность, банкрот</t>
  </si>
  <si>
    <t>оптимизация численности среднего медицинского персонала</t>
  </si>
  <si>
    <t>за 2014 - 2017 год в МБУЗ «ЦРБ» Брюховецкого района прибыло более 55 специалистов. Основным стимулом стало внесение поправок в ФЗ РФ от                     30 ноября 2011 г. № 369-ФЗ "О внесении изменений в ФЗ "Об обязательном медицинском страховании в РФ", предусматривающий выпускникам медицинских вузов, а также уже работающим врачам в возрасте до 35 лет, переехавшим на работу в село, единовремен-ную компенсационную выплату в размере 1 млн. руб.</t>
  </si>
  <si>
    <t>Т.А. Орешко</t>
  </si>
  <si>
    <t>8(861-56)22-1-37</t>
  </si>
  <si>
    <t>При планировании на 2016 год в расчет по малым предприятиям-юридическим лицам (с учетом микропредприятий) закладывалась средняя численность работников. В связи с тем, что Краснодарстатом разработка средней численности работников в разрезе муниципальных районов и городских округов Краснодарского края за 2016 год не осуществлялась при формировании отчетного значения данного показателя индикативного плана за 2016 год использовались данные по среднесписочной численности работников (без внешних совместителей), входящей в структуру средней численности.</t>
  </si>
  <si>
    <t>Основная причина невыполнения - снижение реализации готовых кормов (на 100 млн. руб.) по причине того, что ООО «Южная Корона» (основной производитель данной продукции в районе) потеряны два крупных покупателя:    ООО "Русь СВС" (банкрот) и ООО "Росвет", которым в 2015 г. отгружено комбикормов на 134 млн. руб., а в 2016 году - на 37 млн. руб. Кроме того, органами статистики не учтены объемы в сумме 160,8 млн. руб. (по ООО "Брюховецкий кролик" и частично по ООО "НТК").</t>
  </si>
  <si>
    <t>прогнозирования и потребительской сферы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</si>
</sst>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0" fontId="30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6" borderId="7" applyNumberFormat="0" applyAlignment="0" applyProtection="0"/>
    <xf numFmtId="0" fontId="1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26" fillId="0" borderId="0">
      <alignment/>
      <protection/>
    </xf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1" borderId="0" xfId="0" applyFill="1" applyAlignment="1">
      <alignment/>
    </xf>
    <xf numFmtId="0" fontId="3" fillId="31" borderId="0" xfId="0" applyFont="1" applyFill="1" applyAlignment="1">
      <alignment/>
    </xf>
    <xf numFmtId="0" fontId="4" fillId="31" borderId="0" xfId="0" applyFont="1" applyFill="1" applyAlignment="1">
      <alignment/>
    </xf>
    <xf numFmtId="0" fontId="2" fillId="31" borderId="10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vertical="top" wrapText="1"/>
    </xf>
    <xf numFmtId="168" fontId="2" fillId="31" borderId="10" xfId="0" applyNumberFormat="1" applyFont="1" applyFill="1" applyBorder="1" applyAlignment="1">
      <alignment/>
    </xf>
    <xf numFmtId="0" fontId="2" fillId="31" borderId="10" xfId="0" applyFont="1" applyFill="1" applyBorder="1" applyAlignment="1">
      <alignment/>
    </xf>
    <xf numFmtId="0" fontId="2" fillId="31" borderId="10" xfId="0" applyFont="1" applyFill="1" applyBorder="1" applyAlignment="1">
      <alignment vertical="top" wrapText="1"/>
    </xf>
    <xf numFmtId="0" fontId="8" fillId="31" borderId="0" xfId="0" applyFont="1" applyFill="1" applyAlignment="1">
      <alignment/>
    </xf>
    <xf numFmtId="0" fontId="7" fillId="31" borderId="10" xfId="0" applyFont="1" applyFill="1" applyBorder="1" applyAlignment="1">
      <alignment wrapText="1"/>
    </xf>
    <xf numFmtId="0" fontId="2" fillId="31" borderId="10" xfId="0" applyFont="1" applyFill="1" applyBorder="1" applyAlignment="1">
      <alignment vertical="center" wrapText="1"/>
    </xf>
    <xf numFmtId="168" fontId="2" fillId="31" borderId="10" xfId="0" applyNumberFormat="1" applyFont="1" applyFill="1" applyBorder="1" applyAlignment="1">
      <alignment vertical="center"/>
    </xf>
    <xf numFmtId="169" fontId="2" fillId="31" borderId="10" xfId="0" applyNumberFormat="1" applyFont="1" applyFill="1" applyBorder="1" applyAlignment="1">
      <alignment/>
    </xf>
    <xf numFmtId="168" fontId="2" fillId="31" borderId="10" xfId="0" applyNumberFormat="1" applyFont="1" applyFill="1" applyBorder="1" applyAlignment="1">
      <alignment horizontal="center" vertical="center"/>
    </xf>
    <xf numFmtId="168" fontId="7" fillId="31" borderId="10" xfId="0" applyNumberFormat="1" applyFont="1" applyFill="1" applyBorder="1" applyAlignment="1">
      <alignment wrapText="1"/>
    </xf>
    <xf numFmtId="168" fontId="7" fillId="31" borderId="10" xfId="0" applyNumberFormat="1" applyFont="1" applyFill="1" applyBorder="1" applyAlignment="1">
      <alignment/>
    </xf>
    <xf numFmtId="0" fontId="7" fillId="31" borderId="10" xfId="0" applyFont="1" applyFill="1" applyBorder="1" applyAlignment="1">
      <alignment/>
    </xf>
    <xf numFmtId="1" fontId="2" fillId="31" borderId="10" xfId="0" applyNumberFormat="1" applyFont="1" applyFill="1" applyBorder="1" applyAlignment="1">
      <alignment vertical="center"/>
    </xf>
    <xf numFmtId="1" fontId="2" fillId="31" borderId="10" xfId="0" applyNumberFormat="1" applyFont="1" applyFill="1" applyBorder="1" applyAlignment="1">
      <alignment/>
    </xf>
    <xf numFmtId="2" fontId="2" fillId="31" borderId="10" xfId="0" applyNumberFormat="1" applyFont="1" applyFill="1" applyBorder="1" applyAlignment="1">
      <alignment vertical="center"/>
    </xf>
    <xf numFmtId="2" fontId="2" fillId="31" borderId="10" xfId="0" applyNumberFormat="1" applyFont="1" applyFill="1" applyBorder="1" applyAlignment="1">
      <alignment/>
    </xf>
    <xf numFmtId="168" fontId="2" fillId="31" borderId="10" xfId="0" applyNumberFormat="1" applyFont="1" applyFill="1" applyBorder="1" applyAlignment="1">
      <alignment wrapText="1"/>
    </xf>
    <xf numFmtId="0" fontId="2" fillId="31" borderId="10" xfId="0" applyFont="1" applyFill="1" applyBorder="1" applyAlignment="1">
      <alignment horizontal="right"/>
    </xf>
    <xf numFmtId="169" fontId="2" fillId="31" borderId="10" xfId="0" applyNumberFormat="1" applyFont="1" applyFill="1" applyBorder="1" applyAlignment="1">
      <alignment vertical="center"/>
    </xf>
    <xf numFmtId="0" fontId="6" fillId="31" borderId="10" xfId="0" applyFont="1" applyFill="1" applyBorder="1" applyAlignment="1">
      <alignment vertical="center" wrapText="1"/>
    </xf>
    <xf numFmtId="1" fontId="7" fillId="31" borderId="10" xfId="0" applyNumberFormat="1" applyFont="1" applyFill="1" applyBorder="1" applyAlignment="1">
      <alignment/>
    </xf>
    <xf numFmtId="168" fontId="2" fillId="31" borderId="10" xfId="0" applyNumberFormat="1" applyFont="1" applyFill="1" applyBorder="1" applyAlignment="1">
      <alignment horizontal="right"/>
    </xf>
    <xf numFmtId="0" fontId="7" fillId="31" borderId="10" xfId="0" applyFont="1" applyFill="1" applyBorder="1" applyAlignment="1">
      <alignment horizontal="right"/>
    </xf>
    <xf numFmtId="0" fontId="2" fillId="31" borderId="10" xfId="0" applyFont="1" applyFill="1" applyBorder="1" applyAlignment="1">
      <alignment horizontal="right" vertical="center"/>
    </xf>
    <xf numFmtId="168" fontId="2" fillId="31" borderId="10" xfId="0" applyNumberFormat="1" applyFont="1" applyFill="1" applyBorder="1" applyAlignment="1">
      <alignment horizontal="right" vertical="center"/>
    </xf>
    <xf numFmtId="168" fontId="7" fillId="31" borderId="10" xfId="52" applyNumberFormat="1" applyFont="1" applyFill="1" applyBorder="1" applyAlignment="1" applyProtection="1">
      <alignment horizontal="left" vertical="center" wrapText="1"/>
      <protection locked="0"/>
    </xf>
    <xf numFmtId="168" fontId="7" fillId="31" borderId="10" xfId="0" applyNumberFormat="1" applyFont="1" applyFill="1" applyBorder="1" applyAlignment="1">
      <alignment horizontal="right"/>
    </xf>
    <xf numFmtId="0" fontId="2" fillId="31" borderId="10" xfId="0" applyFont="1" applyFill="1" applyBorder="1" applyAlignment="1">
      <alignment vertical="center"/>
    </xf>
    <xf numFmtId="0" fontId="5" fillId="31" borderId="0" xfId="0" applyFont="1" applyFill="1" applyAlignment="1">
      <alignment horizontal="center" wrapText="1"/>
    </xf>
    <xf numFmtId="0" fontId="2" fillId="31" borderId="10" xfId="0" applyFont="1" applyFill="1" applyBorder="1" applyAlignment="1">
      <alignment horizontal="center" vertical="top" wrapText="1"/>
    </xf>
    <xf numFmtId="0" fontId="2" fillId="31" borderId="10" xfId="0" applyFont="1" applyFill="1" applyBorder="1" applyAlignment="1">
      <alignment vertical="top" wrapText="1"/>
    </xf>
    <xf numFmtId="0" fontId="2" fillId="31" borderId="11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vertical="center" wrapText="1"/>
    </xf>
    <xf numFmtId="0" fontId="2" fillId="31" borderId="13" xfId="0" applyFont="1" applyFill="1" applyBorder="1" applyAlignment="1">
      <alignment vertical="center" wrapText="1"/>
    </xf>
    <xf numFmtId="0" fontId="7" fillId="31" borderId="11" xfId="0" applyFont="1" applyFill="1" applyBorder="1" applyAlignment="1">
      <alignment wrapText="1"/>
    </xf>
    <xf numFmtId="0" fontId="8" fillId="31" borderId="12" xfId="0" applyFont="1" applyFill="1" applyBorder="1" applyAlignment="1">
      <alignment/>
    </xf>
    <xf numFmtId="0" fontId="8" fillId="31" borderId="13" xfId="0" applyFont="1" applyFill="1" applyBorder="1" applyAlignment="1">
      <alignment/>
    </xf>
    <xf numFmtId="168" fontId="7" fillId="31" borderId="11" xfId="0" applyNumberFormat="1" applyFont="1" applyFill="1" applyBorder="1" applyAlignment="1">
      <alignment vertical="top" wrapText="1"/>
    </xf>
    <xf numFmtId="0" fontId="8" fillId="31" borderId="12" xfId="0" applyFont="1" applyFill="1" applyBorder="1" applyAlignment="1">
      <alignment vertical="top" wrapText="1"/>
    </xf>
    <xf numFmtId="0" fontId="8" fillId="31" borderId="13" xfId="0" applyFont="1" applyFill="1" applyBorder="1" applyAlignment="1">
      <alignment vertical="top" wrapText="1"/>
    </xf>
    <xf numFmtId="168" fontId="7" fillId="31" borderId="11" xfId="0" applyNumberFormat="1" applyFont="1" applyFill="1" applyBorder="1" applyAlignment="1">
      <alignment wrapText="1"/>
    </xf>
    <xf numFmtId="0" fontId="0" fillId="31" borderId="13" xfId="0" applyFill="1" applyBorder="1" applyAlignment="1">
      <alignment wrapText="1"/>
    </xf>
    <xf numFmtId="0" fontId="3" fillId="31" borderId="14" xfId="0" applyFont="1" applyFill="1" applyBorder="1" applyAlignment="1">
      <alignment/>
    </xf>
    <xf numFmtId="0" fontId="2" fillId="31" borderId="10" xfId="0" applyFont="1" applyFill="1" applyBorder="1" applyAlignment="1">
      <alignment horizontal="center" vertical="center" wrapText="1"/>
    </xf>
    <xf numFmtId="0" fontId="2" fillId="31" borderId="15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horizontal="center" vertical="center"/>
    </xf>
    <xf numFmtId="0" fontId="2" fillId="31" borderId="17" xfId="0" applyFont="1" applyFill="1" applyBorder="1" applyAlignment="1">
      <alignment horizontal="center" vertical="center"/>
    </xf>
    <xf numFmtId="0" fontId="2" fillId="31" borderId="18" xfId="0" applyFont="1" applyFill="1" applyBorder="1" applyAlignment="1">
      <alignment horizontal="center" vertical="center"/>
    </xf>
    <xf numFmtId="0" fontId="8" fillId="31" borderId="12" xfId="0" applyFont="1" applyFill="1" applyBorder="1" applyAlignment="1">
      <alignment wrapText="1"/>
    </xf>
    <xf numFmtId="0" fontId="8" fillId="31" borderId="13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PageLayoutView="130" workbookViewId="0" topLeftCell="B146">
      <selection activeCell="D148" sqref="D148"/>
    </sheetView>
  </sheetViews>
  <sheetFormatPr defaultColWidth="9.00390625" defaultRowHeight="12.75"/>
  <cols>
    <col min="1" max="1" width="9.375" style="1" hidden="1" customWidth="1"/>
    <col min="2" max="2" width="45.375" style="1" customWidth="1"/>
    <col min="3" max="3" width="11.625" style="1" customWidth="1"/>
    <col min="4" max="4" width="11.25390625" style="1" customWidth="1"/>
    <col min="5" max="5" width="12.875" style="1" customWidth="1"/>
    <col min="6" max="6" width="50.25390625" style="1" customWidth="1"/>
    <col min="7" max="16384" width="9.125" style="1" customWidth="1"/>
  </cols>
  <sheetData>
    <row r="1" spans="2:6" ht="43.5" customHeight="1">
      <c r="B1" s="34" t="s">
        <v>86</v>
      </c>
      <c r="C1" s="34"/>
      <c r="D1" s="34"/>
      <c r="E1" s="34"/>
      <c r="F1" s="34"/>
    </row>
    <row r="2" ht="16.5" customHeight="1"/>
    <row r="3" spans="1:6" s="2" customFormat="1" ht="15" customHeight="1">
      <c r="A3" s="48"/>
      <c r="B3" s="49" t="s">
        <v>1</v>
      </c>
      <c r="C3" s="50" t="s">
        <v>87</v>
      </c>
      <c r="D3" s="51"/>
      <c r="E3" s="35" t="s">
        <v>90</v>
      </c>
      <c r="F3" s="37" t="s">
        <v>91</v>
      </c>
    </row>
    <row r="4" spans="1:6" s="2" customFormat="1" ht="15" customHeight="1">
      <c r="A4" s="48"/>
      <c r="B4" s="49"/>
      <c r="C4" s="52"/>
      <c r="D4" s="53"/>
      <c r="E4" s="36"/>
      <c r="F4" s="38"/>
    </row>
    <row r="5" spans="1:6" s="2" customFormat="1" ht="18.75" customHeight="1">
      <c r="A5" s="48"/>
      <c r="B5" s="49"/>
      <c r="C5" s="4" t="s">
        <v>88</v>
      </c>
      <c r="D5" s="4" t="s">
        <v>89</v>
      </c>
      <c r="E5" s="36"/>
      <c r="F5" s="39"/>
    </row>
    <row r="6" spans="2:6" s="2" customFormat="1" ht="31.5">
      <c r="B6" s="8" t="s">
        <v>55</v>
      </c>
      <c r="C6" s="13">
        <v>50.75</v>
      </c>
      <c r="D6" s="13">
        <v>50.907</v>
      </c>
      <c r="E6" s="6">
        <f aca="true" t="shared" si="0" ref="E6:E34">D6/C6*100</f>
        <v>100.30935960591133</v>
      </c>
      <c r="F6" s="14"/>
    </row>
    <row r="7" spans="2:6" s="2" customFormat="1" ht="64.5" customHeight="1">
      <c r="B7" s="5" t="s">
        <v>46</v>
      </c>
      <c r="C7" s="6">
        <f>C9+C10</f>
        <v>3651.2000000000003</v>
      </c>
      <c r="D7" s="6">
        <v>3463.9</v>
      </c>
      <c r="E7" s="6">
        <f t="shared" si="0"/>
        <v>94.8701796669588</v>
      </c>
      <c r="F7" s="40" t="s">
        <v>147</v>
      </c>
    </row>
    <row r="8" spans="2:6" s="2" customFormat="1" ht="30.75" customHeight="1">
      <c r="B8" s="8" t="s">
        <v>3</v>
      </c>
      <c r="C8" s="6"/>
      <c r="D8" s="6"/>
      <c r="E8" s="6"/>
      <c r="F8" s="41"/>
    </row>
    <row r="9" spans="2:6" s="2" customFormat="1" ht="54" customHeight="1">
      <c r="B9" s="8" t="s">
        <v>105</v>
      </c>
      <c r="C9" s="6">
        <v>3569.8</v>
      </c>
      <c r="D9" s="6">
        <v>3333.1</v>
      </c>
      <c r="E9" s="6">
        <f t="shared" si="0"/>
        <v>93.36937643565464</v>
      </c>
      <c r="F9" s="42"/>
    </row>
    <row r="10" spans="2:6" s="2" customFormat="1" ht="60" customHeight="1">
      <c r="B10" s="8" t="s">
        <v>4</v>
      </c>
      <c r="C10" s="6">
        <v>81.4</v>
      </c>
      <c r="D10" s="6">
        <v>130.9</v>
      </c>
      <c r="E10" s="6">
        <f t="shared" si="0"/>
        <v>160.8108108108108</v>
      </c>
      <c r="F10" s="15" t="s">
        <v>123</v>
      </c>
    </row>
    <row r="11" spans="2:6" s="2" customFormat="1" ht="49.5" customHeight="1">
      <c r="B11" s="5" t="s">
        <v>48</v>
      </c>
      <c r="C11" s="6">
        <f>C13+C14</f>
        <v>2103</v>
      </c>
      <c r="D11" s="6">
        <v>2002.7</v>
      </c>
      <c r="E11" s="6">
        <f t="shared" si="0"/>
        <v>95.23062291963862</v>
      </c>
      <c r="F11" s="40" t="s">
        <v>126</v>
      </c>
    </row>
    <row r="12" spans="2:6" s="2" customFormat="1" ht="37.5" customHeight="1">
      <c r="B12" s="8" t="s">
        <v>3</v>
      </c>
      <c r="C12" s="6"/>
      <c r="D12" s="6"/>
      <c r="E12" s="6"/>
      <c r="F12" s="41"/>
    </row>
    <row r="13" spans="2:6" s="2" customFormat="1" ht="48" customHeight="1">
      <c r="B13" s="8" t="s">
        <v>105</v>
      </c>
      <c r="C13" s="6">
        <v>2087.6</v>
      </c>
      <c r="D13" s="6">
        <v>1982.9</v>
      </c>
      <c r="E13" s="6">
        <f t="shared" si="0"/>
        <v>94.98467139298718</v>
      </c>
      <c r="F13" s="42"/>
    </row>
    <row r="14" spans="2:6" s="2" customFormat="1" ht="31.5">
      <c r="B14" s="8" t="s">
        <v>4</v>
      </c>
      <c r="C14" s="6">
        <v>15.4</v>
      </c>
      <c r="D14" s="6">
        <v>19.8</v>
      </c>
      <c r="E14" s="6">
        <f t="shared" si="0"/>
        <v>128.57142857142858</v>
      </c>
      <c r="F14" s="16"/>
    </row>
    <row r="15" spans="2:6" s="2" customFormat="1" ht="47.25" customHeight="1">
      <c r="B15" s="5" t="s">
        <v>49</v>
      </c>
      <c r="C15" s="7"/>
      <c r="D15" s="7"/>
      <c r="E15" s="6"/>
      <c r="F15" s="17"/>
    </row>
    <row r="16" spans="2:6" s="2" customFormat="1" ht="15.75">
      <c r="B16" s="8" t="s">
        <v>50</v>
      </c>
      <c r="C16" s="6">
        <v>1693.5</v>
      </c>
      <c r="D16" s="6">
        <v>1987.3</v>
      </c>
      <c r="E16" s="6">
        <f t="shared" si="0"/>
        <v>117.3486861529377</v>
      </c>
      <c r="F16" s="15"/>
    </row>
    <row r="17" spans="2:6" s="2" customFormat="1" ht="30">
      <c r="B17" s="11" t="s">
        <v>51</v>
      </c>
      <c r="C17" s="18">
        <v>7539</v>
      </c>
      <c r="D17" s="12">
        <v>5782</v>
      </c>
      <c r="E17" s="12">
        <f t="shared" si="0"/>
        <v>76.69452181987</v>
      </c>
      <c r="F17" s="15" t="s">
        <v>136</v>
      </c>
    </row>
    <row r="18" spans="2:6" s="2" customFormat="1" ht="31.5">
      <c r="B18" s="8" t="s">
        <v>54</v>
      </c>
      <c r="C18" s="19">
        <v>9610</v>
      </c>
      <c r="D18" s="6">
        <v>9362</v>
      </c>
      <c r="E18" s="6">
        <f t="shared" si="0"/>
        <v>97.41935483870968</v>
      </c>
      <c r="F18" s="15" t="s">
        <v>129</v>
      </c>
    </row>
    <row r="19" spans="2:6" s="2" customFormat="1" ht="15.75">
      <c r="B19" s="8" t="s">
        <v>18</v>
      </c>
      <c r="C19" s="6">
        <v>123.7</v>
      </c>
      <c r="D19" s="6">
        <v>128.7</v>
      </c>
      <c r="E19" s="6">
        <f t="shared" si="0"/>
        <v>104.04203718674209</v>
      </c>
      <c r="F19" s="15"/>
    </row>
    <row r="20" spans="2:6" s="2" customFormat="1" ht="60">
      <c r="B20" s="11" t="s">
        <v>5</v>
      </c>
      <c r="C20" s="18">
        <v>2743</v>
      </c>
      <c r="D20" s="12">
        <v>2458.3</v>
      </c>
      <c r="E20" s="12">
        <f t="shared" si="0"/>
        <v>89.62085308056874</v>
      </c>
      <c r="F20" s="15" t="s">
        <v>130</v>
      </c>
    </row>
    <row r="21" spans="2:6" s="2" customFormat="1" ht="30">
      <c r="B21" s="8" t="s">
        <v>71</v>
      </c>
      <c r="C21" s="6">
        <v>481.5</v>
      </c>
      <c r="D21" s="6">
        <v>446.9</v>
      </c>
      <c r="E21" s="6">
        <f t="shared" si="0"/>
        <v>92.8141225337487</v>
      </c>
      <c r="F21" s="15" t="s">
        <v>138</v>
      </c>
    </row>
    <row r="22" spans="2:6" s="2" customFormat="1" ht="45">
      <c r="B22" s="11" t="s">
        <v>33</v>
      </c>
      <c r="C22" s="20">
        <v>2.96</v>
      </c>
      <c r="D22" s="20">
        <v>2.472</v>
      </c>
      <c r="E22" s="12">
        <f t="shared" si="0"/>
        <v>83.51351351351352</v>
      </c>
      <c r="F22" s="15" t="s">
        <v>131</v>
      </c>
    </row>
    <row r="23" spans="2:6" s="2" customFormat="1" ht="63.75" customHeight="1">
      <c r="B23" s="11" t="s">
        <v>56</v>
      </c>
      <c r="C23" s="20">
        <v>12</v>
      </c>
      <c r="D23" s="20">
        <v>10.93</v>
      </c>
      <c r="E23" s="12">
        <f t="shared" si="0"/>
        <v>91.08333333333333</v>
      </c>
      <c r="F23" s="15" t="s">
        <v>137</v>
      </c>
    </row>
    <row r="24" spans="2:6" s="2" customFormat="1" ht="102.75" customHeight="1">
      <c r="B24" s="11" t="s">
        <v>57</v>
      </c>
      <c r="C24" s="12">
        <v>14.6</v>
      </c>
      <c r="D24" s="12">
        <v>11.6</v>
      </c>
      <c r="E24" s="12">
        <f>D24/C24*100</f>
        <v>79.45205479452055</v>
      </c>
      <c r="F24" s="15" t="s">
        <v>133</v>
      </c>
    </row>
    <row r="25" spans="2:6" s="2" customFormat="1" ht="31.5">
      <c r="B25" s="5" t="s">
        <v>97</v>
      </c>
      <c r="C25" s="7"/>
      <c r="D25" s="7"/>
      <c r="E25" s="6"/>
      <c r="F25" s="10"/>
    </row>
    <row r="26" spans="2:6" s="2" customFormat="1" ht="15.75">
      <c r="B26" s="8" t="s">
        <v>50</v>
      </c>
      <c r="C26" s="6">
        <v>165.5</v>
      </c>
      <c r="D26" s="6">
        <v>126.7</v>
      </c>
      <c r="E26" s="6">
        <f t="shared" si="0"/>
        <v>76.5558912386707</v>
      </c>
      <c r="F26" s="15" t="s">
        <v>127</v>
      </c>
    </row>
    <row r="27" spans="2:6" s="2" customFormat="1" ht="60">
      <c r="B27" s="11" t="s">
        <v>51</v>
      </c>
      <c r="C27" s="18">
        <v>1624</v>
      </c>
      <c r="D27" s="18">
        <v>1340</v>
      </c>
      <c r="E27" s="12">
        <f t="shared" si="0"/>
        <v>82.51231527093597</v>
      </c>
      <c r="F27" s="15" t="s">
        <v>128</v>
      </c>
    </row>
    <row r="28" spans="2:6" s="2" customFormat="1" ht="31.5">
      <c r="B28" s="8" t="s">
        <v>54</v>
      </c>
      <c r="C28" s="19">
        <v>270</v>
      </c>
      <c r="D28" s="6">
        <v>317</v>
      </c>
      <c r="E28" s="6">
        <f t="shared" si="0"/>
        <v>117.4074074074074</v>
      </c>
      <c r="F28" s="15"/>
    </row>
    <row r="29" spans="2:6" s="2" customFormat="1" ht="15.75">
      <c r="B29" s="8" t="s">
        <v>18</v>
      </c>
      <c r="C29" s="6">
        <v>97.3</v>
      </c>
      <c r="D29" s="6">
        <v>99.8</v>
      </c>
      <c r="E29" s="6">
        <f t="shared" si="0"/>
        <v>102.56937307297021</v>
      </c>
      <c r="F29" s="15"/>
    </row>
    <row r="30" spans="2:6" s="2" customFormat="1" ht="60">
      <c r="B30" s="11" t="s">
        <v>5</v>
      </c>
      <c r="C30" s="18">
        <v>2590</v>
      </c>
      <c r="D30" s="12">
        <v>2312.8</v>
      </c>
      <c r="E30" s="12">
        <f t="shared" si="0"/>
        <v>89.2972972972973</v>
      </c>
      <c r="F30" s="15" t="s">
        <v>130</v>
      </c>
    </row>
    <row r="31" spans="2:6" s="2" customFormat="1" ht="32.25" customHeight="1">
      <c r="B31" s="8" t="s">
        <v>71</v>
      </c>
      <c r="C31" s="6">
        <v>117.5</v>
      </c>
      <c r="D31" s="6">
        <v>86.8</v>
      </c>
      <c r="E31" s="6">
        <f t="shared" si="0"/>
        <v>73.87234042553192</v>
      </c>
      <c r="F31" s="15" t="s">
        <v>138</v>
      </c>
    </row>
    <row r="32" spans="2:6" s="2" customFormat="1" ht="31.5">
      <c r="B32" s="8" t="s">
        <v>33</v>
      </c>
      <c r="C32" s="21">
        <v>2</v>
      </c>
      <c r="D32" s="21">
        <v>2.021</v>
      </c>
      <c r="E32" s="6">
        <f t="shared" si="0"/>
        <v>101.05</v>
      </c>
      <c r="F32" s="22"/>
    </row>
    <row r="33" spans="2:6" s="2" customFormat="1" ht="30">
      <c r="B33" s="11" t="s">
        <v>56</v>
      </c>
      <c r="C33" s="20">
        <v>12</v>
      </c>
      <c r="D33" s="20">
        <v>10.93</v>
      </c>
      <c r="E33" s="12">
        <f>D33/C33*100</f>
        <v>91.08333333333333</v>
      </c>
      <c r="F33" s="15" t="s">
        <v>132</v>
      </c>
    </row>
    <row r="34" spans="2:6" s="2" customFormat="1" ht="102.75" customHeight="1">
      <c r="B34" s="11" t="s">
        <v>57</v>
      </c>
      <c r="C34" s="12">
        <v>14.6</v>
      </c>
      <c r="D34" s="12">
        <v>11.6</v>
      </c>
      <c r="E34" s="12">
        <f t="shared" si="0"/>
        <v>79.45205479452055</v>
      </c>
      <c r="F34" s="15" t="s">
        <v>133</v>
      </c>
    </row>
    <row r="35" spans="2:6" s="2" customFormat="1" ht="31.5">
      <c r="B35" s="5" t="s">
        <v>6</v>
      </c>
      <c r="C35" s="6">
        <f>C38+C40</f>
        <v>9671.6</v>
      </c>
      <c r="D35" s="6">
        <v>10924.5</v>
      </c>
      <c r="E35" s="6">
        <f>D35/C35%</f>
        <v>112.95442325985358</v>
      </c>
      <c r="F35" s="6"/>
    </row>
    <row r="36" spans="2:6" s="2" customFormat="1" ht="31.5">
      <c r="B36" s="8" t="s">
        <v>7</v>
      </c>
      <c r="C36" s="23">
        <v>100.6</v>
      </c>
      <c r="D36" s="23">
        <v>96.4</v>
      </c>
      <c r="E36" s="6">
        <f>D36/C36%</f>
        <v>95.82504970178927</v>
      </c>
      <c r="F36" s="23"/>
    </row>
    <row r="37" spans="2:6" s="2" customFormat="1" ht="15.75">
      <c r="B37" s="8" t="s">
        <v>8</v>
      </c>
      <c r="C37" s="7"/>
      <c r="D37" s="7"/>
      <c r="E37" s="6"/>
      <c r="F37" s="7"/>
    </row>
    <row r="38" spans="2:6" s="2" customFormat="1" ht="31.5">
      <c r="B38" s="8" t="s">
        <v>19</v>
      </c>
      <c r="C38" s="6">
        <v>6771.8</v>
      </c>
      <c r="D38" s="6">
        <v>7511.7</v>
      </c>
      <c r="E38" s="6">
        <f aca="true" t="shared" si="1" ref="E38:E100">D38/C38%</f>
        <v>110.92619392185237</v>
      </c>
      <c r="F38" s="6"/>
    </row>
    <row r="39" spans="2:6" s="2" customFormat="1" ht="31.5">
      <c r="B39" s="8" t="s">
        <v>7</v>
      </c>
      <c r="C39" s="23">
        <v>100.2</v>
      </c>
      <c r="D39" s="23">
        <v>93.1</v>
      </c>
      <c r="E39" s="6">
        <f t="shared" si="1"/>
        <v>92.91417165668662</v>
      </c>
      <c r="F39" s="23"/>
    </row>
    <row r="40" spans="2:6" s="2" customFormat="1" ht="31.5">
      <c r="B40" s="8" t="s">
        <v>20</v>
      </c>
      <c r="C40" s="6">
        <v>2899.8</v>
      </c>
      <c r="D40" s="6">
        <v>3412.8</v>
      </c>
      <c r="E40" s="6">
        <f t="shared" si="1"/>
        <v>117.69087523277467</v>
      </c>
      <c r="F40" s="6"/>
    </row>
    <row r="41" spans="2:6" s="2" customFormat="1" ht="31.5">
      <c r="B41" s="8" t="s">
        <v>7</v>
      </c>
      <c r="C41" s="23">
        <v>101.4</v>
      </c>
      <c r="D41" s="23">
        <v>105</v>
      </c>
      <c r="E41" s="6">
        <f t="shared" si="1"/>
        <v>103.55029585798816</v>
      </c>
      <c r="F41" s="23"/>
    </row>
    <row r="42" spans="2:6" s="2" customFormat="1" ht="31.5">
      <c r="B42" s="8" t="s">
        <v>31</v>
      </c>
      <c r="C42" s="7"/>
      <c r="D42" s="7"/>
      <c r="E42" s="6"/>
      <c r="F42" s="7"/>
    </row>
    <row r="43" spans="2:6" s="2" customFormat="1" ht="31.5">
      <c r="B43" s="8" t="s">
        <v>9</v>
      </c>
      <c r="C43" s="6">
        <v>6024.2</v>
      </c>
      <c r="D43" s="6">
        <v>6471.3</v>
      </c>
      <c r="E43" s="6">
        <f t="shared" si="1"/>
        <v>107.42173234620365</v>
      </c>
      <c r="F43" s="6"/>
    </row>
    <row r="44" spans="2:6" s="2" customFormat="1" ht="31.5">
      <c r="B44" s="8" t="s">
        <v>7</v>
      </c>
      <c r="C44" s="23">
        <v>100.6</v>
      </c>
      <c r="D44" s="23">
        <v>93.9</v>
      </c>
      <c r="E44" s="6">
        <f t="shared" si="1"/>
        <v>93.3399602385686</v>
      </c>
      <c r="F44" s="23"/>
    </row>
    <row r="45" spans="2:6" s="2" customFormat="1" ht="47.25">
      <c r="B45" s="8" t="s">
        <v>58</v>
      </c>
      <c r="C45" s="6">
        <v>2227</v>
      </c>
      <c r="D45" s="6">
        <v>2780.6</v>
      </c>
      <c r="E45" s="6">
        <f t="shared" si="1"/>
        <v>124.85855410866637</v>
      </c>
      <c r="F45" s="6"/>
    </row>
    <row r="46" spans="2:6" s="2" customFormat="1" ht="31.5">
      <c r="B46" s="8" t="s">
        <v>7</v>
      </c>
      <c r="C46" s="23">
        <v>100.5</v>
      </c>
      <c r="D46" s="23">
        <v>95.3</v>
      </c>
      <c r="E46" s="6">
        <f t="shared" si="1"/>
        <v>94.82587064676618</v>
      </c>
      <c r="F46" s="23"/>
    </row>
    <row r="47" spans="2:6" s="2" customFormat="1" ht="20.25" customHeight="1">
      <c r="B47" s="8" t="s">
        <v>10</v>
      </c>
      <c r="C47" s="6">
        <v>1420.4</v>
      </c>
      <c r="D47" s="6">
        <v>1672.6</v>
      </c>
      <c r="E47" s="6">
        <f t="shared" si="1"/>
        <v>117.75556181357364</v>
      </c>
      <c r="F47" s="6"/>
    </row>
    <row r="48" spans="2:6" s="2" customFormat="1" ht="31.5">
      <c r="B48" s="8" t="s">
        <v>7</v>
      </c>
      <c r="C48" s="23">
        <v>100.5</v>
      </c>
      <c r="D48" s="23">
        <v>110.9</v>
      </c>
      <c r="E48" s="6">
        <f t="shared" si="1"/>
        <v>110.34825870646767</v>
      </c>
      <c r="F48" s="23"/>
    </row>
    <row r="49" spans="2:6" s="2" customFormat="1" ht="31.5">
      <c r="B49" s="5" t="s">
        <v>11</v>
      </c>
      <c r="C49" s="23"/>
      <c r="D49" s="23"/>
      <c r="E49" s="6"/>
      <c r="F49" s="23"/>
    </row>
    <row r="50" spans="2:6" s="2" customFormat="1" ht="75">
      <c r="B50" s="11" t="s">
        <v>106</v>
      </c>
      <c r="C50" s="12">
        <v>391.1</v>
      </c>
      <c r="D50" s="12">
        <v>389.2</v>
      </c>
      <c r="E50" s="12">
        <f t="shared" si="1"/>
        <v>99.51419074405523</v>
      </c>
      <c r="F50" s="15" t="s">
        <v>109</v>
      </c>
    </row>
    <row r="51" spans="2:6" s="2" customFormat="1" ht="75">
      <c r="B51" s="11" t="s">
        <v>16</v>
      </c>
      <c r="C51" s="12">
        <v>267</v>
      </c>
      <c r="D51" s="12">
        <v>244.1</v>
      </c>
      <c r="E51" s="12">
        <f t="shared" si="1"/>
        <v>91.42322097378278</v>
      </c>
      <c r="F51" s="15" t="s">
        <v>108</v>
      </c>
    </row>
    <row r="52" spans="2:6" s="2" customFormat="1" ht="15.75">
      <c r="B52" s="8" t="s">
        <v>38</v>
      </c>
      <c r="C52" s="6">
        <v>119.9</v>
      </c>
      <c r="D52" s="6">
        <v>141.3</v>
      </c>
      <c r="E52" s="6">
        <f t="shared" si="1"/>
        <v>117.84820683903253</v>
      </c>
      <c r="F52" s="15"/>
    </row>
    <row r="53" spans="2:6" s="2" customFormat="1" ht="15.75">
      <c r="B53" s="8" t="s">
        <v>17</v>
      </c>
      <c r="C53" s="6">
        <v>4.2</v>
      </c>
      <c r="D53" s="6">
        <v>3.8</v>
      </c>
      <c r="E53" s="6">
        <f t="shared" si="1"/>
        <v>90.47619047619047</v>
      </c>
      <c r="F53" s="15"/>
    </row>
    <row r="54" spans="2:6" s="2" customFormat="1" ht="15.75">
      <c r="B54" s="5" t="s">
        <v>12</v>
      </c>
      <c r="C54" s="6">
        <v>320</v>
      </c>
      <c r="D54" s="6">
        <f>D55+D56+0.2</f>
        <v>365.4</v>
      </c>
      <c r="E54" s="6">
        <f t="shared" si="1"/>
        <v>114.18749999999999</v>
      </c>
      <c r="F54" s="15"/>
    </row>
    <row r="55" spans="2:6" s="2" customFormat="1" ht="20.25" customHeight="1">
      <c r="B55" s="11" t="s">
        <v>16</v>
      </c>
      <c r="C55" s="12">
        <v>253</v>
      </c>
      <c r="D55" s="12">
        <v>275.9</v>
      </c>
      <c r="E55" s="12">
        <f t="shared" si="1"/>
        <v>109.05138339920948</v>
      </c>
      <c r="F55" s="15"/>
    </row>
    <row r="56" spans="2:6" s="2" customFormat="1" ht="34.5" customHeight="1">
      <c r="B56" s="11" t="s">
        <v>38</v>
      </c>
      <c r="C56" s="12">
        <v>67</v>
      </c>
      <c r="D56" s="12">
        <v>89.3</v>
      </c>
      <c r="E56" s="12">
        <f t="shared" si="1"/>
        <v>133.28358208955223</v>
      </c>
      <c r="F56" s="15" t="s">
        <v>98</v>
      </c>
    </row>
    <row r="57" spans="2:6" s="2" customFormat="1" ht="63.75" customHeight="1">
      <c r="B57" s="11" t="s">
        <v>107</v>
      </c>
      <c r="C57" s="12">
        <v>38.1</v>
      </c>
      <c r="D57" s="12">
        <f>D58+D59+D60</f>
        <v>30.627000000000002</v>
      </c>
      <c r="E57" s="12">
        <f t="shared" si="1"/>
        <v>80.38582677165356</v>
      </c>
      <c r="F57" s="15" t="s">
        <v>110</v>
      </c>
    </row>
    <row r="58" spans="2:6" s="2" customFormat="1" ht="38.25" customHeight="1">
      <c r="B58" s="11" t="s">
        <v>16</v>
      </c>
      <c r="C58" s="12">
        <v>22</v>
      </c>
      <c r="D58" s="12">
        <v>20.109</v>
      </c>
      <c r="E58" s="12">
        <f t="shared" si="1"/>
        <v>91.40454545454546</v>
      </c>
      <c r="F58" s="15" t="s">
        <v>111</v>
      </c>
    </row>
    <row r="59" spans="2:6" s="2" customFormat="1" ht="63.75" customHeight="1">
      <c r="B59" s="11" t="s">
        <v>38</v>
      </c>
      <c r="C59" s="12">
        <v>16</v>
      </c>
      <c r="D59" s="12">
        <v>10.355</v>
      </c>
      <c r="E59" s="12">
        <f t="shared" si="1"/>
        <v>64.71875</v>
      </c>
      <c r="F59" s="15" t="s">
        <v>112</v>
      </c>
    </row>
    <row r="60" spans="2:6" s="2" customFormat="1" ht="15.75">
      <c r="B60" s="8" t="s">
        <v>17</v>
      </c>
      <c r="C60" s="6">
        <v>0.1</v>
      </c>
      <c r="D60" s="6">
        <v>0.163</v>
      </c>
      <c r="E60" s="6">
        <f t="shared" si="1"/>
        <v>163</v>
      </c>
      <c r="F60" s="15"/>
    </row>
    <row r="61" spans="2:6" s="2" customFormat="1" ht="15.75">
      <c r="B61" s="5" t="s">
        <v>13</v>
      </c>
      <c r="C61" s="13">
        <v>10.6</v>
      </c>
      <c r="D61" s="13">
        <f>D62+D63+D64</f>
        <v>12.735</v>
      </c>
      <c r="E61" s="6">
        <f t="shared" si="1"/>
        <v>120.14150943396226</v>
      </c>
      <c r="F61" s="15"/>
    </row>
    <row r="62" spans="2:6" s="2" customFormat="1" ht="31.5">
      <c r="B62" s="8" t="s">
        <v>14</v>
      </c>
      <c r="C62" s="13">
        <v>0.1</v>
      </c>
      <c r="D62" s="13">
        <v>0</v>
      </c>
      <c r="E62" s="6">
        <f t="shared" si="1"/>
        <v>0</v>
      </c>
      <c r="F62" s="15"/>
    </row>
    <row r="63" spans="2:6" s="2" customFormat="1" ht="30">
      <c r="B63" s="11" t="s">
        <v>38</v>
      </c>
      <c r="C63" s="24">
        <v>0.2</v>
      </c>
      <c r="D63" s="24">
        <v>1.093</v>
      </c>
      <c r="E63" s="12">
        <f t="shared" si="1"/>
        <v>546.5</v>
      </c>
      <c r="F63" s="15" t="s">
        <v>113</v>
      </c>
    </row>
    <row r="64" spans="2:6" s="2" customFormat="1" ht="30">
      <c r="B64" s="11" t="s">
        <v>17</v>
      </c>
      <c r="C64" s="24">
        <v>10.3</v>
      </c>
      <c r="D64" s="24">
        <v>11.642</v>
      </c>
      <c r="E64" s="12">
        <f t="shared" si="1"/>
        <v>113.02912621359222</v>
      </c>
      <c r="F64" s="15" t="s">
        <v>114</v>
      </c>
    </row>
    <row r="65" spans="2:6" s="2" customFormat="1" ht="22.5" customHeight="1">
      <c r="B65" s="5" t="s">
        <v>15</v>
      </c>
      <c r="C65" s="13">
        <f>C66+C67+C68</f>
        <v>19.2</v>
      </c>
      <c r="D65" s="13">
        <f>D66+D67+D68</f>
        <v>20.822</v>
      </c>
      <c r="E65" s="6">
        <f t="shared" si="1"/>
        <v>108.44791666666666</v>
      </c>
      <c r="F65" s="15"/>
    </row>
    <row r="66" spans="2:6" s="2" customFormat="1" ht="58.5" customHeight="1">
      <c r="B66" s="11" t="s">
        <v>16</v>
      </c>
      <c r="C66" s="24">
        <v>1.6</v>
      </c>
      <c r="D66" s="24">
        <v>0.363</v>
      </c>
      <c r="E66" s="12">
        <f t="shared" si="1"/>
        <v>22.6875</v>
      </c>
      <c r="F66" s="15" t="s">
        <v>115</v>
      </c>
    </row>
    <row r="67" spans="2:6" s="2" customFormat="1" ht="37.5" customHeight="1">
      <c r="B67" s="11" t="s">
        <v>38</v>
      </c>
      <c r="C67" s="24">
        <v>10.8</v>
      </c>
      <c r="D67" s="24">
        <v>12.979</v>
      </c>
      <c r="E67" s="12">
        <f t="shared" si="1"/>
        <v>120.17592592592591</v>
      </c>
      <c r="F67" s="15" t="s">
        <v>99</v>
      </c>
    </row>
    <row r="68" spans="2:6" s="2" customFormat="1" ht="37.5" customHeight="1">
      <c r="B68" s="8" t="s">
        <v>17</v>
      </c>
      <c r="C68" s="13">
        <v>6.8</v>
      </c>
      <c r="D68" s="13">
        <v>7.48</v>
      </c>
      <c r="E68" s="6">
        <f t="shared" si="1"/>
        <v>110</v>
      </c>
      <c r="F68" s="15"/>
    </row>
    <row r="69" spans="2:6" s="2" customFormat="1" ht="15.75">
      <c r="B69" s="5" t="s">
        <v>39</v>
      </c>
      <c r="C69" s="13">
        <f>C70+C71+C72</f>
        <v>1.7999999999999998</v>
      </c>
      <c r="D69" s="13">
        <f>D70+D71+D72</f>
        <v>1.3110000000000002</v>
      </c>
      <c r="E69" s="6">
        <f t="shared" si="1"/>
        <v>72.83333333333334</v>
      </c>
      <c r="F69" s="15"/>
    </row>
    <row r="70" spans="2:6" s="2" customFormat="1" ht="90">
      <c r="B70" s="11" t="s">
        <v>16</v>
      </c>
      <c r="C70" s="24">
        <v>0.7</v>
      </c>
      <c r="D70" s="24">
        <v>0</v>
      </c>
      <c r="E70" s="12">
        <f t="shared" si="1"/>
        <v>0</v>
      </c>
      <c r="F70" s="15" t="s">
        <v>116</v>
      </c>
    </row>
    <row r="71" spans="2:6" s="2" customFormat="1" ht="15.75">
      <c r="B71" s="8" t="s">
        <v>38</v>
      </c>
      <c r="C71" s="13">
        <v>0.2</v>
      </c>
      <c r="D71" s="13">
        <v>0.229</v>
      </c>
      <c r="E71" s="6">
        <f t="shared" si="1"/>
        <v>114.5</v>
      </c>
      <c r="F71" s="15"/>
    </row>
    <row r="72" spans="2:6" s="2" customFormat="1" ht="15.75">
      <c r="B72" s="8" t="s">
        <v>17</v>
      </c>
      <c r="C72" s="13">
        <v>0.9</v>
      </c>
      <c r="D72" s="13">
        <v>1.082</v>
      </c>
      <c r="E72" s="6">
        <f t="shared" si="1"/>
        <v>120.22222222222221</v>
      </c>
      <c r="F72" s="15"/>
    </row>
    <row r="73" spans="2:6" s="2" customFormat="1" ht="45">
      <c r="B73" s="25" t="s">
        <v>40</v>
      </c>
      <c r="C73" s="24">
        <f>C74+C75+C76</f>
        <v>0.12</v>
      </c>
      <c r="D73" s="24">
        <f>D74+D75+D76</f>
        <v>0.098</v>
      </c>
      <c r="E73" s="12">
        <f>D73/C73%</f>
        <v>81.66666666666667</v>
      </c>
      <c r="F73" s="15" t="s">
        <v>117</v>
      </c>
    </row>
    <row r="74" spans="2:6" s="2" customFormat="1" ht="31.5">
      <c r="B74" s="8" t="s">
        <v>16</v>
      </c>
      <c r="C74" s="19">
        <v>0</v>
      </c>
      <c r="D74" s="19">
        <v>0</v>
      </c>
      <c r="E74" s="6"/>
      <c r="F74" s="26"/>
    </row>
    <row r="75" spans="2:6" s="2" customFormat="1" ht="15.75">
      <c r="B75" s="8" t="s">
        <v>38</v>
      </c>
      <c r="C75" s="13">
        <v>0.048</v>
      </c>
      <c r="D75" s="13">
        <v>0.035</v>
      </c>
      <c r="E75" s="6">
        <f t="shared" si="1"/>
        <v>72.91666666666667</v>
      </c>
      <c r="F75" s="16"/>
    </row>
    <row r="76" spans="2:6" s="2" customFormat="1" ht="15.75">
      <c r="B76" s="8" t="s">
        <v>17</v>
      </c>
      <c r="C76" s="13">
        <v>0.072</v>
      </c>
      <c r="D76" s="13">
        <v>0.063</v>
      </c>
      <c r="E76" s="6">
        <f t="shared" si="1"/>
        <v>87.50000000000001</v>
      </c>
      <c r="F76" s="16"/>
    </row>
    <row r="77" spans="2:6" s="2" customFormat="1" ht="21" customHeight="1">
      <c r="B77" s="5" t="s">
        <v>52</v>
      </c>
      <c r="C77" s="13">
        <f>C78+C79+C80</f>
        <v>10.8</v>
      </c>
      <c r="D77" s="13">
        <f>D78+D79+D80</f>
        <v>13.709</v>
      </c>
      <c r="E77" s="6">
        <f t="shared" si="1"/>
        <v>126.93518518518516</v>
      </c>
      <c r="F77" s="15"/>
    </row>
    <row r="78" spans="2:6" s="2" customFormat="1" ht="60">
      <c r="B78" s="11" t="s">
        <v>16</v>
      </c>
      <c r="C78" s="24">
        <v>6</v>
      </c>
      <c r="D78" s="24">
        <v>7.489</v>
      </c>
      <c r="E78" s="12">
        <f t="shared" si="1"/>
        <v>124.81666666666666</v>
      </c>
      <c r="F78" s="15" t="s">
        <v>118</v>
      </c>
    </row>
    <row r="79" spans="2:6" s="2" customFormat="1" ht="15.75">
      <c r="B79" s="8" t="s">
        <v>38</v>
      </c>
      <c r="C79" s="13">
        <v>1.8</v>
      </c>
      <c r="D79" s="13">
        <v>1.875</v>
      </c>
      <c r="E79" s="6">
        <f t="shared" si="1"/>
        <v>104.16666666666666</v>
      </c>
      <c r="F79" s="15"/>
    </row>
    <row r="80" spans="2:6" s="2" customFormat="1" ht="28.5" customHeight="1">
      <c r="B80" s="11" t="s">
        <v>17</v>
      </c>
      <c r="C80" s="24">
        <v>3</v>
      </c>
      <c r="D80" s="24">
        <v>4.345</v>
      </c>
      <c r="E80" s="12">
        <f t="shared" si="1"/>
        <v>144.83333333333334</v>
      </c>
      <c r="F80" s="15" t="s">
        <v>100</v>
      </c>
    </row>
    <row r="81" spans="2:6" s="2" customFormat="1" ht="15.75">
      <c r="B81" s="5" t="s">
        <v>41</v>
      </c>
      <c r="C81" s="13">
        <f>C82+C83+C84</f>
        <v>61.309999999999995</v>
      </c>
      <c r="D81" s="13">
        <f>D82+D83+D84</f>
        <v>64.2</v>
      </c>
      <c r="E81" s="6">
        <f t="shared" si="1"/>
        <v>104.7137497961181</v>
      </c>
      <c r="F81" s="15"/>
    </row>
    <row r="82" spans="2:6" s="2" customFormat="1" ht="31.5">
      <c r="B82" s="8" t="s">
        <v>16</v>
      </c>
      <c r="C82" s="13">
        <v>51.8</v>
      </c>
      <c r="D82" s="13">
        <v>54.635</v>
      </c>
      <c r="E82" s="6">
        <f t="shared" si="1"/>
        <v>105.47297297297297</v>
      </c>
      <c r="F82" s="15"/>
    </row>
    <row r="83" spans="2:6" s="2" customFormat="1" ht="15.75">
      <c r="B83" s="8" t="s">
        <v>38</v>
      </c>
      <c r="C83" s="13">
        <v>3.8</v>
      </c>
      <c r="D83" s="13">
        <v>4.124</v>
      </c>
      <c r="E83" s="6">
        <f t="shared" si="1"/>
        <v>108.52631578947368</v>
      </c>
      <c r="F83" s="15"/>
    </row>
    <row r="84" spans="2:6" s="2" customFormat="1" ht="43.5" customHeight="1">
      <c r="B84" s="11" t="s">
        <v>17</v>
      </c>
      <c r="C84" s="24">
        <v>5.71</v>
      </c>
      <c r="D84" s="24">
        <v>5.441</v>
      </c>
      <c r="E84" s="12">
        <f t="shared" si="1"/>
        <v>95.28896672504378</v>
      </c>
      <c r="F84" s="15" t="s">
        <v>101</v>
      </c>
    </row>
    <row r="85" spans="2:6" s="2" customFormat="1" ht="48" customHeight="1">
      <c r="B85" s="11" t="s">
        <v>42</v>
      </c>
      <c r="C85" s="12">
        <f>C86+C87+C88</f>
        <v>26.2</v>
      </c>
      <c r="D85" s="12">
        <f>D86+D87+D88</f>
        <v>36.2</v>
      </c>
      <c r="E85" s="12">
        <f t="shared" si="1"/>
        <v>138.16793893129773</v>
      </c>
      <c r="F85" s="15" t="s">
        <v>102</v>
      </c>
    </row>
    <row r="86" spans="2:6" s="2" customFormat="1" ht="18" customHeight="1">
      <c r="B86" s="8" t="s">
        <v>16</v>
      </c>
      <c r="C86" s="6">
        <v>3.2</v>
      </c>
      <c r="D86" s="6">
        <v>3.5</v>
      </c>
      <c r="E86" s="6">
        <f t="shared" si="1"/>
        <v>109.375</v>
      </c>
      <c r="F86" s="16"/>
    </row>
    <row r="87" spans="2:6" s="2" customFormat="1" ht="15.75">
      <c r="B87" s="8" t="s">
        <v>38</v>
      </c>
      <c r="C87" s="6">
        <v>0.5</v>
      </c>
      <c r="D87" s="6">
        <v>1.2</v>
      </c>
      <c r="E87" s="6">
        <f t="shared" si="1"/>
        <v>240</v>
      </c>
      <c r="F87" s="16"/>
    </row>
    <row r="88" spans="2:6" s="2" customFormat="1" ht="15.75">
      <c r="B88" s="8" t="s">
        <v>17</v>
      </c>
      <c r="C88" s="6">
        <v>22.5</v>
      </c>
      <c r="D88" s="6">
        <v>31.5</v>
      </c>
      <c r="E88" s="6">
        <f t="shared" si="1"/>
        <v>140</v>
      </c>
      <c r="F88" s="16"/>
    </row>
    <row r="89" spans="2:6" s="2" customFormat="1" ht="47.25">
      <c r="B89" s="5" t="s">
        <v>21</v>
      </c>
      <c r="C89" s="6"/>
      <c r="D89" s="6"/>
      <c r="E89" s="6"/>
      <c r="F89" s="16"/>
    </row>
    <row r="90" spans="2:6" s="2" customFormat="1" ht="19.5" customHeight="1">
      <c r="B90" s="5" t="s">
        <v>22</v>
      </c>
      <c r="C90" s="19">
        <f>C91+C92+C93</f>
        <v>23650</v>
      </c>
      <c r="D90" s="19">
        <f>D91+D92+D93</f>
        <v>24957</v>
      </c>
      <c r="E90" s="6">
        <f t="shared" si="1"/>
        <v>105.52642706131078</v>
      </c>
      <c r="F90" s="15"/>
    </row>
    <row r="91" spans="2:6" s="2" customFormat="1" ht="31.5">
      <c r="B91" s="8" t="s">
        <v>16</v>
      </c>
      <c r="C91" s="19">
        <v>19400</v>
      </c>
      <c r="D91" s="19">
        <v>20363</v>
      </c>
      <c r="E91" s="6">
        <f t="shared" si="1"/>
        <v>104.9639175257732</v>
      </c>
      <c r="F91" s="15"/>
    </row>
    <row r="92" spans="2:6" s="2" customFormat="1" ht="21" customHeight="1">
      <c r="B92" s="8" t="s">
        <v>38</v>
      </c>
      <c r="C92" s="19">
        <v>1900</v>
      </c>
      <c r="D92" s="19">
        <v>2202</v>
      </c>
      <c r="E92" s="6">
        <f t="shared" si="1"/>
        <v>115.89473684210526</v>
      </c>
      <c r="F92" s="15"/>
    </row>
    <row r="93" spans="2:6" s="2" customFormat="1" ht="20.25" customHeight="1">
      <c r="B93" s="8" t="s">
        <v>17</v>
      </c>
      <c r="C93" s="19">
        <v>2350</v>
      </c>
      <c r="D93" s="19">
        <v>2392</v>
      </c>
      <c r="E93" s="6">
        <f t="shared" si="1"/>
        <v>101.7872340425532</v>
      </c>
      <c r="F93" s="15"/>
    </row>
    <row r="94" spans="2:6" s="2" customFormat="1" ht="21" customHeight="1">
      <c r="B94" s="5" t="s">
        <v>26</v>
      </c>
      <c r="C94" s="19">
        <f>C95+C96+C97</f>
        <v>8970</v>
      </c>
      <c r="D94" s="19">
        <f>D95+D96+D97</f>
        <v>9352</v>
      </c>
      <c r="E94" s="6">
        <f t="shared" si="1"/>
        <v>104.25863991081383</v>
      </c>
      <c r="F94" s="15"/>
    </row>
    <row r="95" spans="2:6" s="2" customFormat="1" ht="21" customHeight="1">
      <c r="B95" s="8" t="s">
        <v>16</v>
      </c>
      <c r="C95" s="19">
        <v>7500</v>
      </c>
      <c r="D95" s="19">
        <v>7683</v>
      </c>
      <c r="E95" s="6">
        <f t="shared" si="1"/>
        <v>102.44</v>
      </c>
      <c r="F95" s="15"/>
    </row>
    <row r="96" spans="2:6" s="2" customFormat="1" ht="96.75" customHeight="1">
      <c r="B96" s="11" t="s">
        <v>38</v>
      </c>
      <c r="C96" s="18">
        <v>620</v>
      </c>
      <c r="D96" s="18">
        <v>766</v>
      </c>
      <c r="E96" s="12">
        <f t="shared" si="1"/>
        <v>123.54838709677419</v>
      </c>
      <c r="F96" s="10" t="s">
        <v>119</v>
      </c>
    </row>
    <row r="97" spans="2:6" s="2" customFormat="1" ht="15.75">
      <c r="B97" s="8" t="s">
        <v>17</v>
      </c>
      <c r="C97" s="19">
        <v>850</v>
      </c>
      <c r="D97" s="19">
        <v>903</v>
      </c>
      <c r="E97" s="6">
        <f t="shared" si="1"/>
        <v>106.23529411764706</v>
      </c>
      <c r="F97" s="15"/>
    </row>
    <row r="98" spans="2:6" s="2" customFormat="1" ht="15.75">
      <c r="B98" s="5" t="s">
        <v>23</v>
      </c>
      <c r="C98" s="19">
        <v>10000</v>
      </c>
      <c r="D98" s="19">
        <v>9709</v>
      </c>
      <c r="E98" s="6">
        <f t="shared" si="1"/>
        <v>97.09</v>
      </c>
      <c r="F98" s="15"/>
    </row>
    <row r="99" spans="2:6" s="2" customFormat="1" ht="30" customHeight="1">
      <c r="B99" s="11" t="s">
        <v>16</v>
      </c>
      <c r="C99" s="18">
        <v>10000</v>
      </c>
      <c r="D99" s="18">
        <v>9709</v>
      </c>
      <c r="E99" s="12">
        <f t="shared" si="1"/>
        <v>97.09</v>
      </c>
      <c r="F99" s="15" t="s">
        <v>120</v>
      </c>
    </row>
    <row r="100" spans="2:6" s="2" customFormat="1" ht="45" customHeight="1">
      <c r="B100" s="25" t="s">
        <v>24</v>
      </c>
      <c r="C100" s="18">
        <v>2640</v>
      </c>
      <c r="D100" s="18">
        <v>3236</v>
      </c>
      <c r="E100" s="12">
        <f t="shared" si="1"/>
        <v>122.57575757575758</v>
      </c>
      <c r="F100" s="15" t="s">
        <v>103</v>
      </c>
    </row>
    <row r="101" spans="2:6" s="2" customFormat="1" ht="15.75">
      <c r="B101" s="5" t="s">
        <v>25</v>
      </c>
      <c r="C101" s="6">
        <v>838</v>
      </c>
      <c r="D101" s="6">
        <v>919</v>
      </c>
      <c r="E101" s="6">
        <f>D101/C101%</f>
        <v>109.66587112171837</v>
      </c>
      <c r="F101" s="16"/>
    </row>
    <row r="102" spans="1:6" s="2" customFormat="1" ht="34.5" customHeight="1">
      <c r="A102" s="2" t="s">
        <v>77</v>
      </c>
      <c r="B102" s="8" t="s">
        <v>78</v>
      </c>
      <c r="C102" s="6">
        <v>525</v>
      </c>
      <c r="D102" s="6">
        <v>669.5</v>
      </c>
      <c r="E102" s="6">
        <f>D102/C102%</f>
        <v>127.52380952380952</v>
      </c>
      <c r="F102" s="15" t="s">
        <v>104</v>
      </c>
    </row>
    <row r="103" spans="2:6" s="2" customFormat="1" ht="41.25" customHeight="1">
      <c r="B103" s="5" t="s">
        <v>47</v>
      </c>
      <c r="C103" s="6">
        <v>214.5</v>
      </c>
      <c r="D103" s="6">
        <v>105.2</v>
      </c>
      <c r="E103" s="6">
        <f aca="true" t="shared" si="2" ref="E103:E121">D103/C103*100</f>
        <v>49.044289044289044</v>
      </c>
      <c r="F103" s="46" t="s">
        <v>93</v>
      </c>
    </row>
    <row r="104" spans="2:6" s="2" customFormat="1" ht="36" customHeight="1">
      <c r="B104" s="8" t="s">
        <v>80</v>
      </c>
      <c r="C104" s="23">
        <v>101.7</v>
      </c>
      <c r="D104" s="23">
        <v>52.8</v>
      </c>
      <c r="E104" s="27" t="s">
        <v>92</v>
      </c>
      <c r="F104" s="54"/>
    </row>
    <row r="105" spans="2:6" s="2" customFormat="1" ht="48" customHeight="1">
      <c r="B105" s="8" t="s">
        <v>48</v>
      </c>
      <c r="C105" s="6">
        <v>156.1</v>
      </c>
      <c r="D105" s="6">
        <v>65.4</v>
      </c>
      <c r="E105" s="6">
        <f t="shared" si="2"/>
        <v>41.896220371556694</v>
      </c>
      <c r="F105" s="54"/>
    </row>
    <row r="106" spans="2:6" s="2" customFormat="1" ht="37.5" customHeight="1">
      <c r="B106" s="8" t="s">
        <v>79</v>
      </c>
      <c r="C106" s="27">
        <v>102</v>
      </c>
      <c r="D106" s="23">
        <v>47.2</v>
      </c>
      <c r="E106" s="27" t="s">
        <v>92</v>
      </c>
      <c r="F106" s="55"/>
    </row>
    <row r="107" spans="2:6" s="2" customFormat="1" ht="36.75" customHeight="1">
      <c r="B107" s="5" t="s">
        <v>59</v>
      </c>
      <c r="C107" s="6">
        <v>6.353</v>
      </c>
      <c r="D107" s="6">
        <v>5.6</v>
      </c>
      <c r="E107" s="6">
        <f t="shared" si="2"/>
        <v>88.14733196914844</v>
      </c>
      <c r="F107" s="43" t="s">
        <v>94</v>
      </c>
    </row>
    <row r="108" spans="2:6" s="2" customFormat="1" ht="30.75" customHeight="1">
      <c r="B108" s="8" t="s">
        <v>7</v>
      </c>
      <c r="C108" s="23">
        <v>100.5</v>
      </c>
      <c r="D108" s="23">
        <v>88.7</v>
      </c>
      <c r="E108" s="27" t="s">
        <v>92</v>
      </c>
      <c r="F108" s="45"/>
    </row>
    <row r="109" spans="2:6" s="2" customFormat="1" ht="33" customHeight="1">
      <c r="B109" s="5" t="s">
        <v>60</v>
      </c>
      <c r="C109" s="6">
        <v>4848.8</v>
      </c>
      <c r="D109" s="6">
        <v>4525.7</v>
      </c>
      <c r="E109" s="6">
        <f t="shared" si="2"/>
        <v>93.33649562778419</v>
      </c>
      <c r="F109" s="16" t="s">
        <v>121</v>
      </c>
    </row>
    <row r="110" spans="2:6" s="2" customFormat="1" ht="33.75" customHeight="1">
      <c r="B110" s="8" t="s">
        <v>7</v>
      </c>
      <c r="C110" s="23">
        <v>103.9</v>
      </c>
      <c r="D110" s="23">
        <v>100.2</v>
      </c>
      <c r="E110" s="27" t="s">
        <v>92</v>
      </c>
      <c r="F110" s="28"/>
    </row>
    <row r="111" spans="2:6" s="2" customFormat="1" ht="32.25" customHeight="1">
      <c r="B111" s="8" t="s">
        <v>62</v>
      </c>
      <c r="C111" s="6">
        <v>1854.6</v>
      </c>
      <c r="D111" s="6">
        <v>1897.1</v>
      </c>
      <c r="E111" s="6">
        <f t="shared" si="2"/>
        <v>102.29159926668822</v>
      </c>
      <c r="F111" s="16"/>
    </row>
    <row r="112" spans="2:6" s="2" customFormat="1" ht="33" customHeight="1">
      <c r="B112" s="8" t="s">
        <v>7</v>
      </c>
      <c r="C112" s="23">
        <v>103.5</v>
      </c>
      <c r="D112" s="23">
        <v>105.4</v>
      </c>
      <c r="E112" s="27" t="s">
        <v>92</v>
      </c>
      <c r="F112" s="28"/>
    </row>
    <row r="113" spans="2:6" s="2" customFormat="1" ht="41.25" customHeight="1">
      <c r="B113" s="5" t="s">
        <v>61</v>
      </c>
      <c r="C113" s="6">
        <v>175.5</v>
      </c>
      <c r="D113" s="6">
        <v>165.4</v>
      </c>
      <c r="E113" s="6">
        <f t="shared" si="2"/>
        <v>94.24501424501425</v>
      </c>
      <c r="F113" s="43" t="s">
        <v>95</v>
      </c>
    </row>
    <row r="114" spans="2:6" s="2" customFormat="1" ht="38.25" customHeight="1">
      <c r="B114" s="8" t="s">
        <v>7</v>
      </c>
      <c r="C114" s="27">
        <v>103.7</v>
      </c>
      <c r="D114" s="23">
        <v>100.2</v>
      </c>
      <c r="E114" s="27" t="s">
        <v>92</v>
      </c>
      <c r="F114" s="44"/>
    </row>
    <row r="115" spans="2:6" s="2" customFormat="1" ht="38.25" customHeight="1">
      <c r="B115" s="8" t="s">
        <v>62</v>
      </c>
      <c r="C115" s="6">
        <v>32</v>
      </c>
      <c r="D115" s="6">
        <v>19.1</v>
      </c>
      <c r="E115" s="6">
        <f t="shared" si="2"/>
        <v>59.68750000000001</v>
      </c>
      <c r="F115" s="44"/>
    </row>
    <row r="116" spans="2:6" s="2" customFormat="1" ht="38.25" customHeight="1">
      <c r="B116" s="8" t="s">
        <v>7</v>
      </c>
      <c r="C116" s="23">
        <v>103.1</v>
      </c>
      <c r="D116" s="23">
        <v>61.8</v>
      </c>
      <c r="E116" s="27" t="s">
        <v>92</v>
      </c>
      <c r="F116" s="45"/>
    </row>
    <row r="117" spans="2:6" s="2" customFormat="1" ht="92.25" customHeight="1">
      <c r="B117" s="25" t="s">
        <v>63</v>
      </c>
      <c r="C117" s="12">
        <v>1111.6</v>
      </c>
      <c r="D117" s="12">
        <v>994</v>
      </c>
      <c r="E117" s="12">
        <f t="shared" si="2"/>
        <v>89.4206549118388</v>
      </c>
      <c r="F117" s="46" t="s">
        <v>139</v>
      </c>
    </row>
    <row r="118" spans="2:6" s="2" customFormat="1" ht="104.25" customHeight="1">
      <c r="B118" s="11" t="s">
        <v>7</v>
      </c>
      <c r="C118" s="29">
        <v>100.7</v>
      </c>
      <c r="D118" s="29">
        <v>104.3</v>
      </c>
      <c r="E118" s="30" t="s">
        <v>92</v>
      </c>
      <c r="F118" s="47"/>
    </row>
    <row r="119" spans="2:6" s="2" customFormat="1" ht="117.75" customHeight="1">
      <c r="B119" s="11" t="s">
        <v>62</v>
      </c>
      <c r="C119" s="12">
        <v>908.6</v>
      </c>
      <c r="D119" s="12">
        <v>650.6</v>
      </c>
      <c r="E119" s="12">
        <f t="shared" si="2"/>
        <v>71.60466651992076</v>
      </c>
      <c r="F119" s="46" t="s">
        <v>140</v>
      </c>
    </row>
    <row r="120" spans="2:6" s="2" customFormat="1" ht="105" customHeight="1">
      <c r="B120" s="11" t="s">
        <v>7</v>
      </c>
      <c r="C120" s="30">
        <v>106</v>
      </c>
      <c r="D120" s="29">
        <v>94.3</v>
      </c>
      <c r="E120" s="30" t="s">
        <v>92</v>
      </c>
      <c r="F120" s="47"/>
    </row>
    <row r="121" spans="2:6" s="2" customFormat="1" ht="31.5">
      <c r="B121" s="5" t="s">
        <v>64</v>
      </c>
      <c r="C121" s="6">
        <v>200.1</v>
      </c>
      <c r="D121" s="6">
        <v>196.8</v>
      </c>
      <c r="E121" s="6">
        <f t="shared" si="2"/>
        <v>98.35082458770616</v>
      </c>
      <c r="F121" s="15" t="s">
        <v>141</v>
      </c>
    </row>
    <row r="122" spans="2:6" s="2" customFormat="1" ht="31.5">
      <c r="B122" s="8" t="s">
        <v>7</v>
      </c>
      <c r="C122" s="27">
        <v>76.9</v>
      </c>
      <c r="D122" s="23">
        <v>77.1</v>
      </c>
      <c r="E122" s="27" t="s">
        <v>92</v>
      </c>
      <c r="F122" s="28"/>
    </row>
    <row r="123" spans="2:6" s="2" customFormat="1" ht="31.5">
      <c r="B123" s="8" t="s">
        <v>62</v>
      </c>
      <c r="C123" s="6">
        <v>0</v>
      </c>
      <c r="D123" s="6">
        <v>39.4</v>
      </c>
      <c r="E123" s="6">
        <v>0</v>
      </c>
      <c r="F123" s="16"/>
    </row>
    <row r="124" spans="2:6" s="2" customFormat="1" ht="31.5">
      <c r="B124" s="8" t="s">
        <v>7</v>
      </c>
      <c r="C124" s="27">
        <v>0</v>
      </c>
      <c r="D124" s="27">
        <v>92.4</v>
      </c>
      <c r="E124" s="27" t="s">
        <v>92</v>
      </c>
      <c r="F124" s="28"/>
    </row>
    <row r="125" spans="2:6" s="2" customFormat="1" ht="158.25" customHeight="1">
      <c r="B125" s="11" t="s">
        <v>75</v>
      </c>
      <c r="C125" s="20">
        <v>15</v>
      </c>
      <c r="D125" s="12">
        <v>8</v>
      </c>
      <c r="E125" s="12">
        <f aca="true" t="shared" si="3" ref="E125:E155">D125/C125*100</f>
        <v>53.333333333333336</v>
      </c>
      <c r="F125" s="31" t="s">
        <v>122</v>
      </c>
    </row>
    <row r="126" spans="2:6" s="2" customFormat="1" ht="53.25" customHeight="1">
      <c r="B126" s="8" t="s">
        <v>74</v>
      </c>
      <c r="C126" s="6">
        <v>46.3</v>
      </c>
      <c r="D126" s="6">
        <v>54.6</v>
      </c>
      <c r="E126" s="6">
        <f t="shared" si="3"/>
        <v>117.92656587473003</v>
      </c>
      <c r="F126" s="16"/>
    </row>
    <row r="127" spans="2:6" s="2" customFormat="1" ht="189.75" customHeight="1">
      <c r="B127" s="11" t="s">
        <v>45</v>
      </c>
      <c r="C127" s="29">
        <v>18.8</v>
      </c>
      <c r="D127" s="29">
        <v>14.1</v>
      </c>
      <c r="E127" s="12">
        <f t="shared" si="3"/>
        <v>75</v>
      </c>
      <c r="F127" s="31" t="s">
        <v>146</v>
      </c>
    </row>
    <row r="128" spans="2:6" s="2" customFormat="1" ht="48" customHeight="1">
      <c r="B128" s="5" t="s">
        <v>27</v>
      </c>
      <c r="C128" s="7"/>
      <c r="D128" s="6"/>
      <c r="E128" s="6"/>
      <c r="F128" s="17"/>
    </row>
    <row r="129" spans="2:6" s="2" customFormat="1" ht="31.5">
      <c r="B129" s="8" t="s">
        <v>65</v>
      </c>
      <c r="C129" s="6">
        <v>1136.4</v>
      </c>
      <c r="D129" s="6">
        <v>1128.3</v>
      </c>
      <c r="E129" s="6">
        <f t="shared" si="3"/>
        <v>99.2872228088701</v>
      </c>
      <c r="F129" s="16"/>
    </row>
    <row r="130" spans="2:6" s="2" customFormat="1" ht="31.5">
      <c r="B130" s="8" t="s">
        <v>62</v>
      </c>
      <c r="C130" s="6">
        <v>1002.9</v>
      </c>
      <c r="D130" s="6">
        <v>1007.9</v>
      </c>
      <c r="E130" s="6">
        <f t="shared" si="3"/>
        <v>100.49855419284077</v>
      </c>
      <c r="F130" s="16"/>
    </row>
    <row r="131" spans="2:6" s="2" customFormat="1" ht="31.5">
      <c r="B131" s="8" t="s">
        <v>82</v>
      </c>
      <c r="C131" s="6">
        <v>1167.7</v>
      </c>
      <c r="D131" s="6">
        <v>1366.3</v>
      </c>
      <c r="E131" s="6">
        <f t="shared" si="3"/>
        <v>117.00779309754216</v>
      </c>
      <c r="F131" s="16"/>
    </row>
    <row r="132" spans="2:6" s="2" customFormat="1" ht="31.5">
      <c r="B132" s="8" t="s">
        <v>62</v>
      </c>
      <c r="C132" s="6">
        <v>1008.9</v>
      </c>
      <c r="D132" s="6">
        <v>1021.4</v>
      </c>
      <c r="E132" s="6">
        <f t="shared" si="3"/>
        <v>101.23897313906234</v>
      </c>
      <c r="F132" s="16"/>
    </row>
    <row r="133" spans="2:6" s="2" customFormat="1" ht="60">
      <c r="B133" s="11" t="s">
        <v>81</v>
      </c>
      <c r="C133" s="12">
        <v>31.3</v>
      </c>
      <c r="D133" s="12">
        <v>238</v>
      </c>
      <c r="E133" s="12">
        <f t="shared" si="3"/>
        <v>760.3833865814696</v>
      </c>
      <c r="F133" s="15" t="s">
        <v>134</v>
      </c>
    </row>
    <row r="134" spans="2:6" s="2" customFormat="1" ht="135">
      <c r="B134" s="11" t="s">
        <v>62</v>
      </c>
      <c r="C134" s="12">
        <v>6</v>
      </c>
      <c r="D134" s="12">
        <v>13.5</v>
      </c>
      <c r="E134" s="12">
        <f t="shared" si="3"/>
        <v>225</v>
      </c>
      <c r="F134" s="15" t="s">
        <v>135</v>
      </c>
    </row>
    <row r="135" spans="2:6" s="2" customFormat="1" ht="166.5" customHeight="1">
      <c r="B135" s="11" t="s">
        <v>66</v>
      </c>
      <c r="C135" s="29">
        <v>2784.4</v>
      </c>
      <c r="D135" s="12">
        <v>2669.9</v>
      </c>
      <c r="E135" s="12">
        <f t="shared" si="3"/>
        <v>95.88780347651199</v>
      </c>
      <c r="F135" s="15" t="s">
        <v>125</v>
      </c>
    </row>
    <row r="136" spans="2:6" s="2" customFormat="1" ht="31.5">
      <c r="B136" s="8" t="s">
        <v>62</v>
      </c>
      <c r="C136" s="6">
        <v>2404.1</v>
      </c>
      <c r="D136" s="6">
        <v>2412.4</v>
      </c>
      <c r="E136" s="6">
        <f t="shared" si="3"/>
        <v>100.34524354228193</v>
      </c>
      <c r="F136" s="16"/>
    </row>
    <row r="137" spans="2:6" s="2" customFormat="1" ht="31.5">
      <c r="B137" s="8" t="s">
        <v>67</v>
      </c>
      <c r="C137" s="6">
        <v>22613.4</v>
      </c>
      <c r="D137" s="6">
        <v>23511.7</v>
      </c>
      <c r="E137" s="6">
        <f t="shared" si="3"/>
        <v>103.97242343035545</v>
      </c>
      <c r="F137" s="16"/>
    </row>
    <row r="138" spans="2:6" s="2" customFormat="1" ht="31.5">
      <c r="B138" s="8" t="s">
        <v>76</v>
      </c>
      <c r="C138" s="6">
        <v>24251</v>
      </c>
      <c r="D138" s="6">
        <v>24720.9</v>
      </c>
      <c r="E138" s="6">
        <f t="shared" si="3"/>
        <v>101.93765205558533</v>
      </c>
      <c r="F138" s="16"/>
    </row>
    <row r="139" spans="2:6" s="2" customFormat="1" ht="31.5">
      <c r="B139" s="8" t="s">
        <v>68</v>
      </c>
      <c r="C139" s="23">
        <v>97.7</v>
      </c>
      <c r="D139" s="27">
        <v>102</v>
      </c>
      <c r="E139" s="6">
        <f t="shared" si="3"/>
        <v>104.40122824974412</v>
      </c>
      <c r="F139" s="28"/>
    </row>
    <row r="140" spans="2:6" s="2" customFormat="1" ht="31.5">
      <c r="B140" s="8" t="s">
        <v>2</v>
      </c>
      <c r="C140" s="23">
        <v>101.4</v>
      </c>
      <c r="D140" s="23">
        <v>98.6</v>
      </c>
      <c r="E140" s="6">
        <f t="shared" si="3"/>
        <v>97.2386587771203</v>
      </c>
      <c r="F140" s="10" t="s">
        <v>96</v>
      </c>
    </row>
    <row r="141" spans="2:6" s="2" customFormat="1" ht="31.5">
      <c r="B141" s="8" t="s">
        <v>69</v>
      </c>
      <c r="C141" s="13">
        <v>21.75</v>
      </c>
      <c r="D141" s="6">
        <v>22.037</v>
      </c>
      <c r="E141" s="6">
        <f t="shared" si="3"/>
        <v>101.31954022988505</v>
      </c>
      <c r="F141" s="16"/>
    </row>
    <row r="142" spans="2:6" s="2" customFormat="1" ht="31.5">
      <c r="B142" s="8" t="s">
        <v>28</v>
      </c>
      <c r="C142" s="23">
        <v>23.7</v>
      </c>
      <c r="D142" s="23">
        <v>12.7</v>
      </c>
      <c r="E142" s="6">
        <f t="shared" si="3"/>
        <v>53.58649789029536</v>
      </c>
      <c r="F142" s="32"/>
    </row>
    <row r="143" spans="2:6" s="2" customFormat="1" ht="31.5">
      <c r="B143" s="8" t="s">
        <v>0</v>
      </c>
      <c r="C143" s="19">
        <v>230</v>
      </c>
      <c r="D143" s="6">
        <v>176</v>
      </c>
      <c r="E143" s="6">
        <f t="shared" si="3"/>
        <v>76.52173913043478</v>
      </c>
      <c r="F143" s="16"/>
    </row>
    <row r="144" spans="2:6" s="2" customFormat="1" ht="48" customHeight="1">
      <c r="B144" s="8" t="s">
        <v>34</v>
      </c>
      <c r="C144" s="27">
        <v>0.9</v>
      </c>
      <c r="D144" s="27">
        <v>0.7</v>
      </c>
      <c r="E144" s="6">
        <f t="shared" si="3"/>
        <v>77.77777777777777</v>
      </c>
      <c r="F144" s="32"/>
    </row>
    <row r="145" spans="2:6" s="2" customFormat="1" ht="15.75">
      <c r="B145" s="5" t="s">
        <v>70</v>
      </c>
      <c r="C145" s="7"/>
      <c r="D145" s="7"/>
      <c r="E145" s="6"/>
      <c r="F145" s="16"/>
    </row>
    <row r="146" spans="2:6" s="2" customFormat="1" ht="31.5">
      <c r="B146" s="8" t="s">
        <v>53</v>
      </c>
      <c r="C146" s="7">
        <v>2815</v>
      </c>
      <c r="D146" s="6">
        <v>2848</v>
      </c>
      <c r="E146" s="6">
        <f t="shared" si="3"/>
        <v>101.17229129662522</v>
      </c>
      <c r="F146" s="16"/>
    </row>
    <row r="147" spans="2:6" s="2" customFormat="1" ht="31.5">
      <c r="B147" s="8" t="s">
        <v>43</v>
      </c>
      <c r="C147" s="7">
        <v>64.3</v>
      </c>
      <c r="D147" s="23">
        <v>65.1</v>
      </c>
      <c r="E147" s="6">
        <f t="shared" si="3"/>
        <v>101.24416796267495</v>
      </c>
      <c r="F147" s="28"/>
    </row>
    <row r="148" spans="2:6" s="2" customFormat="1" ht="60">
      <c r="B148" s="11" t="s">
        <v>44</v>
      </c>
      <c r="C148" s="33">
        <v>26</v>
      </c>
      <c r="D148" s="18">
        <v>14</v>
      </c>
      <c r="E148" s="12">
        <f t="shared" si="3"/>
        <v>53.84615384615385</v>
      </c>
      <c r="F148" s="15" t="s">
        <v>124</v>
      </c>
    </row>
    <row r="149" spans="2:6" s="2" customFormat="1" ht="15.75">
      <c r="B149" s="8" t="s">
        <v>35</v>
      </c>
      <c r="C149" s="7"/>
      <c r="D149" s="7"/>
      <c r="E149" s="6"/>
      <c r="F149" s="28"/>
    </row>
    <row r="150" spans="2:6" s="2" customFormat="1" ht="31.5">
      <c r="B150" s="8" t="s">
        <v>36</v>
      </c>
      <c r="C150" s="7">
        <v>28.99</v>
      </c>
      <c r="D150" s="21">
        <v>29</v>
      </c>
      <c r="E150" s="6">
        <f t="shared" si="3"/>
        <v>100.03449465332875</v>
      </c>
      <c r="F150" s="16"/>
    </row>
    <row r="151" spans="2:6" s="2" customFormat="1" ht="31.5">
      <c r="B151" s="8" t="s">
        <v>72</v>
      </c>
      <c r="C151" s="6">
        <v>39.8</v>
      </c>
      <c r="D151" s="6">
        <v>40.1</v>
      </c>
      <c r="E151" s="6">
        <f t="shared" si="3"/>
        <v>100.75376884422111</v>
      </c>
      <c r="F151" s="16"/>
    </row>
    <row r="152" spans="2:6" s="2" customFormat="1" ht="48" customHeight="1">
      <c r="B152" s="8" t="s">
        <v>73</v>
      </c>
      <c r="C152" s="6">
        <v>184.9</v>
      </c>
      <c r="D152" s="6">
        <v>188.4</v>
      </c>
      <c r="E152" s="6">
        <f t="shared" si="3"/>
        <v>101.89291508923743</v>
      </c>
      <c r="F152" s="16"/>
    </row>
    <row r="153" spans="2:6" s="2" customFormat="1" ht="137.25" customHeight="1">
      <c r="B153" s="11" t="s">
        <v>29</v>
      </c>
      <c r="C153" s="12">
        <v>22.8</v>
      </c>
      <c r="D153" s="12">
        <v>28.5</v>
      </c>
      <c r="E153" s="12">
        <f t="shared" si="3"/>
        <v>125</v>
      </c>
      <c r="F153" s="15" t="s">
        <v>143</v>
      </c>
    </row>
    <row r="154" spans="2:6" s="2" customFormat="1" ht="31.5">
      <c r="B154" s="8" t="s">
        <v>30</v>
      </c>
      <c r="C154" s="6">
        <v>81.1</v>
      </c>
      <c r="D154" s="6">
        <v>68.8</v>
      </c>
      <c r="E154" s="6">
        <f t="shared" si="3"/>
        <v>84.83353884093712</v>
      </c>
      <c r="F154" s="15" t="s">
        <v>142</v>
      </c>
    </row>
    <row r="155" spans="2:6" s="2" customFormat="1" ht="31.5">
      <c r="B155" s="8" t="s">
        <v>37</v>
      </c>
      <c r="C155" s="6">
        <v>768.1</v>
      </c>
      <c r="D155" s="6">
        <v>796</v>
      </c>
      <c r="E155" s="6">
        <f t="shared" si="3"/>
        <v>103.6323395391225</v>
      </c>
      <c r="F155" s="16"/>
    </row>
    <row r="156" s="2" customFormat="1" ht="48" customHeight="1">
      <c r="F156" s="9"/>
    </row>
    <row r="157" spans="2:6" s="2" customFormat="1" ht="48" customHeight="1">
      <c r="B157" s="3" t="s">
        <v>83</v>
      </c>
      <c r="C157" s="3"/>
      <c r="D157" s="3"/>
      <c r="E157" s="3"/>
      <c r="F157" s="3"/>
    </row>
    <row r="158" spans="2:6" s="2" customFormat="1" ht="18.75">
      <c r="B158" s="3" t="s">
        <v>148</v>
      </c>
      <c r="C158" s="3"/>
      <c r="D158" s="3"/>
      <c r="E158" s="3"/>
      <c r="F158" s="3"/>
    </row>
    <row r="159" spans="2:6" ht="18.75">
      <c r="B159" s="3" t="s">
        <v>84</v>
      </c>
      <c r="C159" s="3"/>
      <c r="D159" s="3"/>
      <c r="E159" s="3"/>
      <c r="F159" s="3"/>
    </row>
    <row r="160" spans="2:6" ht="18.75">
      <c r="B160" s="3" t="s">
        <v>32</v>
      </c>
      <c r="C160" s="3"/>
      <c r="D160" s="3"/>
      <c r="F160" s="3" t="s">
        <v>85</v>
      </c>
    </row>
    <row r="161" spans="2:6" ht="18.75">
      <c r="B161" s="3"/>
      <c r="C161" s="3"/>
      <c r="D161" s="3"/>
      <c r="F161" s="3"/>
    </row>
    <row r="162" ht="48" customHeight="1"/>
    <row r="163" ht="48" customHeight="1">
      <c r="B163" s="1" t="s">
        <v>144</v>
      </c>
    </row>
    <row r="164" ht="14.25" customHeight="1">
      <c r="B164" s="1" t="s">
        <v>145</v>
      </c>
    </row>
    <row r="165" ht="48" customHeight="1"/>
    <row r="166" ht="48" customHeight="1"/>
    <row r="167" ht="48" customHeight="1"/>
    <row r="168" ht="48" customHeight="1"/>
    <row r="169" ht="48" customHeight="1"/>
    <row r="170" ht="48" customHeight="1"/>
    <row r="171" ht="48" customHeight="1"/>
    <row r="172" ht="48" customHeight="1"/>
    <row r="173" ht="48" customHeight="1"/>
  </sheetData>
  <sheetProtection/>
  <mergeCells count="13">
    <mergeCell ref="F119:F120"/>
    <mergeCell ref="F117:F118"/>
    <mergeCell ref="A3:A5"/>
    <mergeCell ref="B3:B5"/>
    <mergeCell ref="C3:D4"/>
    <mergeCell ref="F103:F106"/>
    <mergeCell ref="F107:F108"/>
    <mergeCell ref="B1:F1"/>
    <mergeCell ref="E3:E5"/>
    <mergeCell ref="F3:F5"/>
    <mergeCell ref="F11:F13"/>
    <mergeCell ref="F7:F9"/>
    <mergeCell ref="F113:F116"/>
  </mergeCells>
  <printOptions/>
  <pageMargins left="0.7874015748031497" right="0.7874015748031497" top="1.1811023622047245" bottom="0.3937007874015748" header="0.4330708661417323" footer="0.5118110236220472"/>
  <pageSetup fitToHeight="3" horizontalDpi="600" verticalDpi="600" orientation="landscape" paperSize="9" r:id="rId1"/>
  <headerFooter differentFirst="1"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Орешко</dc:creator>
  <cp:keywords/>
  <dc:description/>
  <cp:lastModifiedBy>Татьяна А. Орешко</cp:lastModifiedBy>
  <cp:lastPrinted>2017-10-17T07:51:13Z</cp:lastPrinted>
  <dcterms:created xsi:type="dcterms:W3CDTF">2008-10-22T11:36:18Z</dcterms:created>
  <dcterms:modified xsi:type="dcterms:W3CDTF">2017-10-19T07:29:18Z</dcterms:modified>
  <cp:category/>
  <cp:version/>
  <cp:contentType/>
  <cp:contentStatus/>
</cp:coreProperties>
</file>